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2"/>
  </bookViews>
  <sheets>
    <sheet name="д-ды" sheetId="1" r:id="rId1"/>
    <sheet name="р-ды" sheetId="2" r:id="rId2"/>
    <sheet name="источники" sheetId="3" r:id="rId3"/>
  </sheets>
  <externalReferences>
    <externalReference r:id="rId4"/>
    <externalReference r:id="rId5"/>
  </externalReferences>
  <calcPr calcId="145621"/>
</workbook>
</file>

<file path=xl/calcChain.xml><?xml version="1.0" encoding="utf-8"?>
<calcChain xmlns="http://schemas.openxmlformats.org/spreadsheetml/2006/main">
  <c r="E252" i="2" l="1"/>
  <c r="D4" i="2"/>
  <c r="E24" i="3"/>
  <c r="D24" i="3"/>
  <c r="E23" i="3"/>
  <c r="D23" i="3"/>
  <c r="E22" i="3"/>
  <c r="D22" i="3"/>
  <c r="E20" i="3"/>
  <c r="D20" i="3"/>
  <c r="E19" i="3"/>
  <c r="D19" i="3"/>
  <c r="E18" i="3"/>
  <c r="D18" i="3"/>
  <c r="E17" i="3"/>
  <c r="D17" i="3"/>
  <c r="E6" i="3"/>
  <c r="D6" i="3"/>
  <c r="D252" i="2"/>
  <c r="F251" i="2"/>
  <c r="E250" i="2"/>
  <c r="D250" i="2"/>
  <c r="F250" i="2" s="1"/>
  <c r="E249" i="2"/>
  <c r="D249" i="2"/>
  <c r="F249" i="2" s="1"/>
  <c r="F248" i="2" s="1"/>
  <c r="F247" i="2" s="1"/>
  <c r="F246" i="2" s="1"/>
  <c r="F245" i="2" s="1"/>
  <c r="E248" i="2"/>
  <c r="D248" i="2"/>
  <c r="E247" i="2"/>
  <c r="D247" i="2"/>
  <c r="D246" i="2" s="1"/>
  <c r="D245" i="2" s="1"/>
  <c r="E246" i="2"/>
  <c r="E245" i="2" s="1"/>
  <c r="E244" i="2"/>
  <c r="E243" i="2" s="1"/>
  <c r="F240" i="2"/>
  <c r="E239" i="2"/>
  <c r="E238" i="2" s="1"/>
  <c r="D239" i="2"/>
  <c r="F239" i="2" s="1"/>
  <c r="D238" i="2"/>
  <c r="F238" i="2" s="1"/>
  <c r="E237" i="2"/>
  <c r="E236" i="2" s="1"/>
  <c r="E235" i="2" s="1"/>
  <c r="E234" i="2" s="1"/>
  <c r="D237" i="2"/>
  <c r="F237" i="2" s="1"/>
  <c r="F236" i="2" s="1"/>
  <c r="F235" i="2" s="1"/>
  <c r="D236" i="2"/>
  <c r="D235" i="2" s="1"/>
  <c r="D234" i="2"/>
  <c r="F234" i="2" s="1"/>
  <c r="F233" i="2"/>
  <c r="E232" i="2"/>
  <c r="E231" i="2" s="1"/>
  <c r="D232" i="2"/>
  <c r="F232" i="2" s="1"/>
  <c r="E230" i="2"/>
  <c r="E229" i="2" s="1"/>
  <c r="E228" i="2" s="1"/>
  <c r="E227" i="2"/>
  <c r="F223" i="2"/>
  <c r="F222" i="2"/>
  <c r="E221" i="2"/>
  <c r="D221" i="2"/>
  <c r="F221" i="2" s="1"/>
  <c r="E220" i="2"/>
  <c r="D220" i="2"/>
  <c r="F219" i="2"/>
  <c r="F218" i="2"/>
  <c r="E217" i="2"/>
  <c r="D217" i="2"/>
  <c r="E216" i="2"/>
  <c r="D216" i="2"/>
  <c r="E215" i="2"/>
  <c r="D215" i="2"/>
  <c r="E214" i="2"/>
  <c r="D214" i="2"/>
  <c r="E213" i="2"/>
  <c r="D213" i="2"/>
  <c r="E212" i="2"/>
  <c r="D212" i="2"/>
  <c r="F212" i="2" s="1"/>
  <c r="F211" i="2"/>
  <c r="E210" i="2"/>
  <c r="D210" i="2"/>
  <c r="F210" i="2" s="1"/>
  <c r="F209" i="2"/>
  <c r="F208" i="2"/>
  <c r="E207" i="2"/>
  <c r="D207" i="2"/>
  <c r="F207" i="2" s="1"/>
  <c r="F206" i="2" s="1"/>
  <c r="F205" i="2" s="1"/>
  <c r="F204" i="2" s="1"/>
  <c r="F203" i="2" s="1"/>
  <c r="E206" i="2"/>
  <c r="E205" i="2"/>
  <c r="E204" i="2" s="1"/>
  <c r="E203" i="2" s="1"/>
  <c r="E202" i="2"/>
  <c r="E201" i="2" s="1"/>
  <c r="E200" i="2" s="1"/>
  <c r="E199" i="2" s="1"/>
  <c r="D198" i="2"/>
  <c r="F198" i="2" s="1"/>
  <c r="E197" i="2"/>
  <c r="D197" i="2"/>
  <c r="F197" i="2" s="1"/>
  <c r="E196" i="2"/>
  <c r="D196" i="2"/>
  <c r="F196" i="2" s="1"/>
  <c r="F195" i="2" s="1"/>
  <c r="F194" i="2" s="1"/>
  <c r="E195" i="2"/>
  <c r="D195" i="2"/>
  <c r="E194" i="2"/>
  <c r="D194" i="2"/>
  <c r="F193" i="2"/>
  <c r="E192" i="2"/>
  <c r="D192" i="2"/>
  <c r="F192" i="2" s="1"/>
  <c r="F191" i="2"/>
  <c r="F190" i="2"/>
  <c r="E189" i="2"/>
  <c r="D189" i="2"/>
  <c r="F189" i="2" s="1"/>
  <c r="E188" i="2"/>
  <c r="D188" i="2"/>
  <c r="F188" i="2" s="1"/>
  <c r="F187" i="2" s="1"/>
  <c r="F186" i="2" s="1"/>
  <c r="F185" i="2" s="1"/>
  <c r="F184" i="2" s="1"/>
  <c r="E187" i="2"/>
  <c r="D187" i="2"/>
  <c r="D186" i="2" s="1"/>
  <c r="E186" i="2"/>
  <c r="E185" i="2"/>
  <c r="E184" i="2"/>
  <c r="E183" i="2"/>
  <c r="E182" i="2" s="1"/>
  <c r="E181" i="2" s="1"/>
  <c r="E180" i="2" s="1"/>
  <c r="E179" i="2"/>
  <c r="D179" i="2"/>
  <c r="F179" i="2" s="1"/>
  <c r="E178" i="2"/>
  <c r="F178" i="2" s="1"/>
  <c r="E177" i="2"/>
  <c r="D177" i="2"/>
  <c r="F177" i="2" s="1"/>
  <c r="E176" i="2"/>
  <c r="D176" i="2"/>
  <c r="D175" i="2" s="1"/>
  <c r="E175" i="2"/>
  <c r="E174" i="2"/>
  <c r="E173" i="2"/>
  <c r="E171" i="2"/>
  <c r="D171" i="2"/>
  <c r="F171" i="2" s="1"/>
  <c r="F170" i="2"/>
  <c r="E170" i="2"/>
  <c r="E169" i="2"/>
  <c r="D169" i="2"/>
  <c r="F169" i="2" s="1"/>
  <c r="F168" i="2"/>
  <c r="E167" i="2"/>
  <c r="D167" i="2"/>
  <c r="F166" i="2"/>
  <c r="E165" i="2"/>
  <c r="D165" i="2"/>
  <c r="F165" i="2" s="1"/>
  <c r="E164" i="2"/>
  <c r="D164" i="2"/>
  <c r="D163" i="2" s="1"/>
  <c r="E163" i="2"/>
  <c r="E162" i="2" s="1"/>
  <c r="E161" i="2" s="1"/>
  <c r="E160" i="2"/>
  <c r="E159" i="2"/>
  <c r="E158" i="2" s="1"/>
  <c r="E139" i="2" s="1"/>
  <c r="D157" i="2"/>
  <c r="F157" i="2" s="1"/>
  <c r="E156" i="2"/>
  <c r="E155" i="2"/>
  <c r="E154" i="2"/>
  <c r="E153" i="2"/>
  <c r="E152" i="2"/>
  <c r="E151" i="2"/>
  <c r="E150" i="2"/>
  <c r="F149" i="2"/>
  <c r="F148" i="2" s="1"/>
  <c r="F147" i="2" s="1"/>
  <c r="E148" i="2"/>
  <c r="E147" i="2" s="1"/>
  <c r="E146" i="2" s="1"/>
  <c r="D148" i="2"/>
  <c r="D147" i="2"/>
  <c r="D146" i="2" s="1"/>
  <c r="E138" i="2"/>
  <c r="F137" i="2"/>
  <c r="F136" i="2" s="1"/>
  <c r="E136" i="2"/>
  <c r="D136" i="2"/>
  <c r="F135" i="2"/>
  <c r="E134" i="2"/>
  <c r="E133" i="2" s="1"/>
  <c r="D134" i="2"/>
  <c r="F134" i="2" s="1"/>
  <c r="D133" i="2"/>
  <c r="F133" i="2" s="1"/>
  <c r="E132" i="2"/>
  <c r="E131" i="2" s="1"/>
  <c r="E130" i="2" s="1"/>
  <c r="D132" i="2"/>
  <c r="F132" i="2" s="1"/>
  <c r="F131" i="2" s="1"/>
  <c r="F130" i="2" s="1"/>
  <c r="D129" i="2"/>
  <c r="F127" i="2"/>
  <c r="D127" i="2"/>
  <c r="E126" i="2"/>
  <c r="D126" i="2"/>
  <c r="E125" i="2"/>
  <c r="E124" i="2" s="1"/>
  <c r="F118" i="2"/>
  <c r="E117" i="2"/>
  <c r="D117" i="2"/>
  <c r="F117" i="2" s="1"/>
  <c r="F116" i="2"/>
  <c r="F114" i="2" s="1"/>
  <c r="D116" i="2"/>
  <c r="F115" i="2"/>
  <c r="E115" i="2"/>
  <c r="D115" i="2"/>
  <c r="E114" i="2"/>
  <c r="D114" i="2"/>
  <c r="E111" i="2"/>
  <c r="D111" i="2"/>
  <c r="E110" i="2"/>
  <c r="E109" i="2" s="1"/>
  <c r="E102" i="2"/>
  <c r="E101" i="2" s="1"/>
  <c r="E98" i="2" s="1"/>
  <c r="E97" i="2" s="1"/>
  <c r="E96" i="2" s="1"/>
  <c r="D102" i="2"/>
  <c r="F104" i="2" s="1"/>
  <c r="D101" i="2"/>
  <c r="F103" i="2" s="1"/>
  <c r="E99" i="2"/>
  <c r="D99" i="2"/>
  <c r="E95" i="2"/>
  <c r="D95" i="2"/>
  <c r="F95" i="2" s="1"/>
  <c r="E94" i="2"/>
  <c r="E93" i="2" s="1"/>
  <c r="E92" i="2" s="1"/>
  <c r="D86" i="2"/>
  <c r="D85" i="2" s="1"/>
  <c r="D84" i="2"/>
  <c r="D83" i="2" s="1"/>
  <c r="D82" i="2"/>
  <c r="D81" i="2" s="1"/>
  <c r="D80" i="2"/>
  <c r="E78" i="2"/>
  <c r="D78" i="2"/>
  <c r="E77" i="2"/>
  <c r="D77" i="2"/>
  <c r="E76" i="2"/>
  <c r="D76" i="2"/>
  <c r="E75" i="2"/>
  <c r="D75" i="2"/>
  <c r="E74" i="2"/>
  <c r="D74" i="2"/>
  <c r="E73" i="2"/>
  <c r="D73" i="2"/>
  <c r="E72" i="2"/>
  <c r="D72" i="2"/>
  <c r="E71" i="2"/>
  <c r="D71" i="2"/>
  <c r="E70" i="2"/>
  <c r="D70" i="2"/>
  <c r="E69" i="2"/>
  <c r="D69" i="2"/>
  <c r="E68" i="2"/>
  <c r="D68" i="2"/>
  <c r="E67" i="2"/>
  <c r="D67" i="2"/>
  <c r="E66" i="2"/>
  <c r="D66" i="2"/>
  <c r="F65" i="2"/>
  <c r="F64" i="2" s="1"/>
  <c r="F63" i="2" s="1"/>
  <c r="E64" i="2"/>
  <c r="D64" i="2"/>
  <c r="E63" i="2"/>
  <c r="D63" i="2"/>
  <c r="D62" i="2"/>
  <c r="F62" i="2" s="1"/>
  <c r="F61" i="2" s="1"/>
  <c r="E61" i="2"/>
  <c r="D61" i="2"/>
  <c r="E60" i="2"/>
  <c r="D60" i="2"/>
  <c r="F60" i="2" s="1"/>
  <c r="F59" i="2" s="1"/>
  <c r="E59" i="2"/>
  <c r="D59" i="2"/>
  <c r="E58" i="2"/>
  <c r="D58" i="2"/>
  <c r="F57" i="2"/>
  <c r="F56" i="2"/>
  <c r="E55" i="2"/>
  <c r="D55" i="2"/>
  <c r="F54" i="2"/>
  <c r="F53" i="2"/>
  <c r="F52" i="2"/>
  <c r="F51" i="2"/>
  <c r="E51" i="2"/>
  <c r="F50" i="2"/>
  <c r="E49" i="2"/>
  <c r="E47" i="2" s="1"/>
  <c r="D49" i="2"/>
  <c r="D48" i="2" s="1"/>
  <c r="F46" i="2"/>
  <c r="E45" i="2"/>
  <c r="D45" i="2"/>
  <c r="F45" i="2" s="1"/>
  <c r="F44" i="2"/>
  <c r="F43" i="2"/>
  <c r="D42" i="2"/>
  <c r="F42" i="2" s="1"/>
  <c r="E41" i="2"/>
  <c r="E40" i="2" s="1"/>
  <c r="D41" i="2"/>
  <c r="F41" i="2" s="1"/>
  <c r="F40" i="2" s="1"/>
  <c r="E39" i="2"/>
  <c r="F36" i="2"/>
  <c r="D35" i="2"/>
  <c r="F35" i="2" s="1"/>
  <c r="E34" i="2"/>
  <c r="E33" i="2" s="1"/>
  <c r="F31" i="2"/>
  <c r="F30" i="2"/>
  <c r="E29" i="2"/>
  <c r="D29" i="2"/>
  <c r="E28" i="2"/>
  <c r="D28" i="2"/>
  <c r="E27" i="2"/>
  <c r="D27" i="2"/>
  <c r="E21" i="2"/>
  <c r="D21" i="2"/>
  <c r="F21" i="2" s="1"/>
  <c r="E20" i="2"/>
  <c r="D20" i="2"/>
  <c r="F20" i="2" s="1"/>
  <c r="E19" i="2"/>
  <c r="D19" i="2"/>
  <c r="F19" i="2" s="1"/>
  <c r="F18" i="2" s="1"/>
  <c r="E18" i="2"/>
  <c r="D18" i="2"/>
  <c r="E17" i="2"/>
  <c r="D17" i="2"/>
  <c r="F17" i="2" s="1"/>
  <c r="F16" i="2"/>
  <c r="F15" i="2"/>
  <c r="E14" i="2"/>
  <c r="D14" i="2"/>
  <c r="E13" i="2"/>
  <c r="D13" i="2"/>
  <c r="E12" i="2"/>
  <c r="D12" i="2"/>
  <c r="E11" i="2"/>
  <c r="D11" i="2"/>
  <c r="E10" i="2"/>
  <c r="D10" i="2"/>
  <c r="E9" i="2"/>
  <c r="D9" i="2"/>
  <c r="E8" i="2"/>
  <c r="D8" i="2"/>
  <c r="E7" i="2"/>
  <c r="D7" i="2"/>
  <c r="F6" i="3" l="1"/>
  <c r="F17" i="3"/>
  <c r="E242" i="2"/>
  <c r="E241" i="2" s="1"/>
  <c r="D244" i="2"/>
  <c r="E226" i="2"/>
  <c r="E225" i="2" s="1"/>
  <c r="E224" i="2" s="1"/>
  <c r="D230" i="2"/>
  <c r="D231" i="2"/>
  <c r="F231" i="2" s="1"/>
  <c r="F213" i="2"/>
  <c r="F215" i="2"/>
  <c r="F216" i="2"/>
  <c r="F217" i="2"/>
  <c r="F214" i="2"/>
  <c r="E172" i="2"/>
  <c r="D131" i="2"/>
  <c r="D130" i="2" s="1"/>
  <c r="F126" i="2"/>
  <c r="F113" i="2"/>
  <c r="F58" i="2"/>
  <c r="F55" i="2"/>
  <c r="E48" i="2"/>
  <c r="E38" i="2"/>
  <c r="E37" i="2" s="1"/>
  <c r="D47" i="2"/>
  <c r="F47" i="2" s="1"/>
  <c r="D39" i="2"/>
  <c r="D38" i="2" s="1"/>
  <c r="D40" i="2"/>
  <c r="F39" i="2"/>
  <c r="E32" i="2"/>
  <c r="E26" i="2" s="1"/>
  <c r="E25" i="2" s="1"/>
  <c r="F27" i="2"/>
  <c r="F29" i="2"/>
  <c r="F28" i="2" s="1"/>
  <c r="F7" i="2"/>
  <c r="F8" i="2"/>
  <c r="F9" i="2"/>
  <c r="F10" i="2"/>
  <c r="F11" i="2"/>
  <c r="F12" i="2"/>
  <c r="F14" i="2"/>
  <c r="F13" i="2" s="1"/>
  <c r="E91" i="2"/>
  <c r="E90" i="2" s="1"/>
  <c r="E89" i="2"/>
  <c r="E88" i="2" s="1"/>
  <c r="E87" i="2" s="1"/>
  <c r="E108" i="2"/>
  <c r="E107" i="2" s="1"/>
  <c r="E106" i="2"/>
  <c r="E105" i="2" s="1"/>
  <c r="E104" i="2" s="1"/>
  <c r="E103" i="2" s="1"/>
  <c r="E123" i="2"/>
  <c r="E122" i="2"/>
  <c r="E121" i="2" s="1"/>
  <c r="F49" i="2"/>
  <c r="F48" i="2" s="1"/>
  <c r="D94" i="2"/>
  <c r="D98" i="2"/>
  <c r="F102" i="2"/>
  <c r="D110" i="2"/>
  <c r="D125" i="2"/>
  <c r="D128" i="2"/>
  <c r="E129" i="2"/>
  <c r="E128" i="2" s="1"/>
  <c r="F146" i="2"/>
  <c r="F145" i="2" s="1"/>
  <c r="F144" i="2" s="1"/>
  <c r="D145" i="2"/>
  <c r="D144" i="2" s="1"/>
  <c r="D143" i="2"/>
  <c r="E145" i="2"/>
  <c r="E144" i="2" s="1"/>
  <c r="E143" i="2"/>
  <c r="E142" i="2" s="1"/>
  <c r="E141" i="2" s="1"/>
  <c r="E140" i="2" s="1"/>
  <c r="D34" i="2"/>
  <c r="F101" i="2"/>
  <c r="D162" i="2"/>
  <c r="D161" i="2" s="1"/>
  <c r="D160" i="2"/>
  <c r="F175" i="2"/>
  <c r="D174" i="2"/>
  <c r="D185" i="2"/>
  <c r="D184" i="2" s="1"/>
  <c r="D183" i="2"/>
  <c r="F164" i="2"/>
  <c r="F163" i="2" s="1"/>
  <c r="F162" i="2" s="1"/>
  <c r="F161" i="2" s="1"/>
  <c r="F176" i="2"/>
  <c r="D206" i="2"/>
  <c r="D205" i="2" s="1"/>
  <c r="D156" i="2"/>
  <c r="F244" i="2" l="1"/>
  <c r="D243" i="2"/>
  <c r="F243" i="2" s="1"/>
  <c r="D242" i="2"/>
  <c r="F230" i="2"/>
  <c r="F229" i="2" s="1"/>
  <c r="F228" i="2" s="1"/>
  <c r="D227" i="2"/>
  <c r="D229" i="2"/>
  <c r="D228" i="2" s="1"/>
  <c r="E24" i="2"/>
  <c r="E23" i="2" s="1"/>
  <c r="E22" i="2" s="1"/>
  <c r="E6" i="2" s="1"/>
  <c r="F38" i="2"/>
  <c r="D37" i="2"/>
  <c r="F37" i="2" s="1"/>
  <c r="D204" i="2"/>
  <c r="D203" i="2" s="1"/>
  <c r="D202" i="2"/>
  <c r="F34" i="2"/>
  <c r="F33" i="2" s="1"/>
  <c r="D32" i="2"/>
  <c r="D33" i="2"/>
  <c r="D124" i="2"/>
  <c r="F125" i="2"/>
  <c r="D93" i="2"/>
  <c r="D92" i="2" s="1"/>
  <c r="F94" i="2"/>
  <c r="F93" i="2" s="1"/>
  <c r="F92" i="2" s="1"/>
  <c r="F91" i="2" s="1"/>
  <c r="F90" i="2" s="1"/>
  <c r="E120" i="2"/>
  <c r="E119" i="2" s="1"/>
  <c r="F129" i="2"/>
  <c r="F128" i="2" s="1"/>
  <c r="F156" i="2"/>
  <c r="F155" i="2" s="1"/>
  <c r="F154" i="2" s="1"/>
  <c r="D155" i="2"/>
  <c r="D154" i="2" s="1"/>
  <c r="D153" i="2" s="1"/>
  <c r="D182" i="2"/>
  <c r="F183" i="2"/>
  <c r="D173" i="2"/>
  <c r="F173" i="2" s="1"/>
  <c r="F174" i="2"/>
  <c r="D159" i="2"/>
  <c r="F160" i="2"/>
  <c r="D142" i="2"/>
  <c r="F143" i="2"/>
  <c r="D109" i="2"/>
  <c r="F112" i="2"/>
  <c r="D97" i="2"/>
  <c r="D96" i="2" s="1"/>
  <c r="F98" i="2"/>
  <c r="F97" i="2" s="1"/>
  <c r="F96" i="2" s="1"/>
  <c r="F242" i="2" l="1"/>
  <c r="D241" i="2"/>
  <c r="F241" i="2" s="1"/>
  <c r="F227" i="2"/>
  <c r="D226" i="2"/>
  <c r="E4" i="2"/>
  <c r="D152" i="2"/>
  <c r="F153" i="2"/>
  <c r="F111" i="2"/>
  <c r="D108" i="2"/>
  <c r="D106" i="2"/>
  <c r="F142" i="2"/>
  <c r="D141" i="2"/>
  <c r="F159" i="2"/>
  <c r="D158" i="2"/>
  <c r="F158" i="2" s="1"/>
  <c r="F182" i="2"/>
  <c r="D181" i="2"/>
  <c r="D91" i="2"/>
  <c r="D90" i="2" s="1"/>
  <c r="D89" i="2"/>
  <c r="F124" i="2"/>
  <c r="D122" i="2"/>
  <c r="D123" i="2"/>
  <c r="F123" i="2" s="1"/>
  <c r="F32" i="2"/>
  <c r="D26" i="2"/>
  <c r="D201" i="2"/>
  <c r="F202" i="2"/>
  <c r="F226" i="2" l="1"/>
  <c r="D225" i="2"/>
  <c r="F26" i="2"/>
  <c r="D25" i="2"/>
  <c r="D107" i="2"/>
  <c r="F109" i="2" s="1"/>
  <c r="F110" i="2"/>
  <c r="F201" i="2"/>
  <c r="D200" i="2"/>
  <c r="F122" i="2"/>
  <c r="D121" i="2"/>
  <c r="F89" i="2"/>
  <c r="D88" i="2"/>
  <c r="D180" i="2"/>
  <c r="F181" i="2"/>
  <c r="D140" i="2"/>
  <c r="F140" i="2" s="1"/>
  <c r="F141" i="2"/>
  <c r="D105" i="2"/>
  <c r="F108" i="2"/>
  <c r="F152" i="2"/>
  <c r="D151" i="2"/>
  <c r="F225" i="2" l="1"/>
  <c r="D224" i="2"/>
  <c r="F224" i="2" s="1"/>
  <c r="D150" i="2"/>
  <c r="F151" i="2"/>
  <c r="D87" i="2"/>
  <c r="F87" i="2" s="1"/>
  <c r="F88" i="2"/>
  <c r="D120" i="2"/>
  <c r="F121" i="2"/>
  <c r="D199" i="2"/>
  <c r="F199" i="2" s="1"/>
  <c r="F200" i="2"/>
  <c r="D24" i="2"/>
  <c r="F25" i="2"/>
  <c r="F107" i="2"/>
  <c r="D104" i="2"/>
  <c r="F180" i="2"/>
  <c r="F172" i="2" s="1"/>
  <c r="F24" i="2" l="1"/>
  <c r="D23" i="2"/>
  <c r="D172" i="2"/>
  <c r="D103" i="2"/>
  <c r="F105" i="2" s="1"/>
  <c r="F106" i="2"/>
  <c r="F120" i="2"/>
  <c r="D119" i="2"/>
  <c r="F119" i="2" s="1"/>
  <c r="F150" i="2"/>
  <c r="D139" i="2"/>
  <c r="F139" i="2" l="1"/>
  <c r="F138" i="2" s="1"/>
  <c r="D138" i="2"/>
  <c r="D22" i="2"/>
  <c r="F23" i="2"/>
  <c r="F22" i="2" l="1"/>
  <c r="D6" i="2"/>
  <c r="F6" i="2" l="1"/>
  <c r="F4" i="2"/>
  <c r="F73" i="1"/>
  <c r="F72" i="1"/>
  <c r="F71" i="1"/>
  <c r="F70" i="1"/>
  <c r="F69" i="1"/>
  <c r="F68" i="1"/>
  <c r="F67" i="1"/>
  <c r="F66" i="1"/>
  <c r="F65" i="1"/>
  <c r="F64" i="1"/>
  <c r="F63" i="1"/>
  <c r="F62" i="1"/>
  <c r="F61" i="1"/>
  <c r="F60" i="1"/>
  <c r="F59" i="1"/>
  <c r="F54" i="1"/>
  <c r="F53" i="1"/>
  <c r="F52" i="1"/>
  <c r="F51" i="1"/>
  <c r="F50" i="1"/>
  <c r="F49" i="1"/>
  <c r="F44" i="1"/>
  <c r="F43" i="1"/>
  <c r="F42" i="1"/>
  <c r="F41" i="1"/>
  <c r="F40" i="1"/>
  <c r="F39" i="1"/>
  <c r="F38" i="1"/>
  <c r="F37" i="1"/>
  <c r="F36" i="1"/>
  <c r="F35" i="1"/>
  <c r="F34" i="1"/>
  <c r="F33" i="1"/>
  <c r="A33" i="1"/>
  <c r="F32" i="1"/>
  <c r="F29" i="1"/>
  <c r="F28" i="1"/>
  <c r="F26" i="1"/>
  <c r="F25" i="1"/>
  <c r="F24" i="1"/>
  <c r="F23" i="1"/>
  <c r="F22" i="1"/>
  <c r="F21" i="1"/>
  <c r="F20" i="1"/>
  <c r="F19" i="1"/>
  <c r="F18" i="1"/>
  <c r="F17" i="1"/>
  <c r="F15" i="1"/>
</calcChain>
</file>

<file path=xl/sharedStrings.xml><?xml version="1.0" encoding="utf-8"?>
<sst xmlns="http://schemas.openxmlformats.org/spreadsheetml/2006/main" count="821" uniqueCount="529">
  <si>
    <t>ОТЧЕТ ОБ ИСПОЛНЕНИИ БЮДЖЕТА</t>
  </si>
  <si>
    <t>на 1 сентября  2013</t>
  </si>
  <si>
    <t>КОДЫ</t>
  </si>
  <si>
    <t xml:space="preserve">            Дата</t>
  </si>
  <si>
    <t>Наименование</t>
  </si>
  <si>
    <t xml:space="preserve">      по ОКПО</t>
  </si>
  <si>
    <t>финансового органа    Администрация Божковского сельского поселения</t>
  </si>
  <si>
    <t xml:space="preserve"> Глава по БК</t>
  </si>
  <si>
    <t>Наименование  публично-правового образования   МО Божковское сельское поселение Красносулинского района</t>
  </si>
  <si>
    <t xml:space="preserve">    по ОКАТО</t>
  </si>
  <si>
    <t xml:space="preserve">Периодичность: месячная </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</si>
  <si>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</si>
  <si>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</si>
  <si>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</si>
  <si>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</si>
  <si>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</si>
  <si>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</si>
  <si>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</si>
  <si>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Неиспользованные назначения</t>
  </si>
  <si>
    <t>4</t>
  </si>
  <si>
    <t>5</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</si>
  <si>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</si>
  <si>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</si>
  <si>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</si>
  <si>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</si>
  <si>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</si>
  <si>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</si>
  <si>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</si>
  <si>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</si>
  <si>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</si>
  <si>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</si>
  <si>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</si>
  <si>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</si>
  <si>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 учредивших адвокатские кабинеты и других лиц, занимвющихся частной практикой в соответствии состатьей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</si>
  <si>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</si>
  <si>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</si>
  <si>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</si>
  <si>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</si>
  <si>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</si>
  <si>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</si>
  <si>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</si>
  <si>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</si>
  <si>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</si>
  <si>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</si>
  <si>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</si>
  <si>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</si>
  <si>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</si>
  <si>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</si>
  <si>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</si>
  <si>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000  1  05  01022  01 0000  110</t>
  </si>
  <si>
    <t>Минимальный налог, зачисляемый в бюджеты субъектов Российской Федерации</t>
  </si>
  <si>
    <t>000  1  05  01050  01 0000  110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</si>
  <si>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</si>
  <si>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</si>
  <si>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</si>
  <si>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</si>
  <si>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</si>
  <si>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</si>
  <si>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</si>
  <si>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</si>
  <si>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</si>
  <si>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</si>
  <si>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</si>
  <si>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</si>
  <si>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</si>
  <si>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</si>
  <si>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</si>
  <si>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</si>
  <si>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</si>
  <si>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</si>
  <si>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</si>
  <si>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</si>
  <si>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</si>
  <si>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</si>
  <si>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</si>
  <si>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</si>
  <si>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</si>
  <si>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</si>
  <si>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</si>
  <si>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</si>
  <si>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</si>
  <si>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</si>
  <si>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</si>
  <si>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</si>
  <si>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</si>
  <si>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</si>
  <si>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</si>
  <si>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</si>
  <si>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</si>
  <si>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</si>
  <si>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</si>
  <si>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</si>
  <si>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</si>
  <si>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</si>
  <si>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</si>
  <si>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поселений (за исключением земельных участков)</t>
  </si>
  <si>
    <t>000  1  11  05075  10  0000  120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</si>
  <si>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</si>
  <si>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</si>
  <si>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</si>
  <si>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</si>
  <si>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</si>
  <si>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</si>
  <si>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</si>
  <si>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</si>
  <si>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</si>
  <si>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</si>
  <si>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</si>
  <si>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</si>
  <si>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</si>
  <si>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</si>
  <si>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отденежных взысканий(штрафов) и иных сумм в возмещение ущерба</t>
  </si>
  <si>
    <t>000  1  16  90000  00  0000  140</t>
  </si>
  <si>
    <t>Прочие поступления отденежных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</si>
  <si>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</si>
  <si>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</si>
  <si>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</si>
  <si>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</si>
  <si>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</si>
  <si>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</si>
  <si>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</si>
  <si>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</si>
  <si>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</si>
  <si>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</si>
  <si>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</si>
  <si>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</si>
  <si>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</si>
  <si>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</si>
  <si>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</si>
  <si>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</si>
  <si>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</si>
  <si>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</si>
  <si>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</si>
  <si>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</si>
  <si>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</si>
  <si>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r>
      <t xml:space="preserve"> 2. Расходы бюджета                                                                                         </t>
    </r>
    <r>
      <rPr>
        <sz val="10"/>
        <rFont val="Arial Cyr"/>
        <charset val="204"/>
      </rPr>
      <t>Форма 0503117  с.2</t>
    </r>
    <r>
      <rPr>
        <b/>
        <sz val="10"/>
        <rFont val="Arial Cyr"/>
        <charset val="204"/>
      </rPr>
      <t xml:space="preserve">         </t>
    </r>
  </si>
  <si>
    <t>Код расхода
по бюджетной классификации</t>
  </si>
  <si>
    <t>Утверждено бюджетых назначений</t>
  </si>
  <si>
    <t xml:space="preserve">Исполнено </t>
  </si>
  <si>
    <t>Неисполненные назначения</t>
  </si>
  <si>
    <t>6</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</si>
  <si>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</si>
  <si>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</si>
  <si>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</si>
  <si>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</si>
  <si>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</si>
  <si>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</si>
  <si>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</si>
  <si>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</si>
  <si>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</si>
  <si>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Расходы на выплаты персоналу в целях обеспечения выполнения функций государственными (муниципальными )органами,казенными учреждениями,органами управления государственными внебюджетными фондами</t>
  </si>
  <si>
    <t>951 0102 0020300 100 000</t>
  </si>
  <si>
    <t>Расходы на выплаты персоналу  государственных (муниципальных ) органов</t>
  </si>
  <si>
    <t>951 0102 0020300 120 000</t>
  </si>
  <si>
    <t>Фонд оплаты труда и страховые взносы</t>
  </si>
  <si>
    <t>951 0102 0020300 121 000</t>
  </si>
  <si>
    <t>Расходы</t>
  </si>
  <si>
    <t>951 0102 0020300 121 200</t>
  </si>
  <si>
    <t>Оплата труда и начисления на выплаты по оплате труда</t>
  </si>
  <si>
    <t>951 0102 0020300 121 210</t>
  </si>
  <si>
    <t>Заработная плата</t>
  </si>
  <si>
    <t>951 0102 0020300 121 211</t>
  </si>
  <si>
    <t>Начисления на выплаты по оплате труда</t>
  </si>
  <si>
    <t>951 0102 0020300 121 213</t>
  </si>
  <si>
    <t>иные выплаты персоналу,за исключением фонда оплаты труда</t>
  </si>
  <si>
    <t>951 0102 0020300 122 000</t>
  </si>
  <si>
    <t>951 0102 0020300 122 200</t>
  </si>
  <si>
    <t>951 0102 0020300 122 210</t>
  </si>
  <si>
    <t>Прочие выплаты</t>
  </si>
  <si>
    <t>951 0102 0020300 122 212</t>
  </si>
  <si>
    <t>951 0102 0020300 122 213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</si>
  <si>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</si>
  <si>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</si>
  <si>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951 0104 0020000 000 000</t>
  </si>
  <si>
    <t>Центральный аппарат</t>
  </si>
  <si>
    <t>951 0104 0020400 000 000</t>
  </si>
  <si>
    <t>951 0104 0020400 100 000</t>
  </si>
  <si>
    <t>951 0104 0020400 120 000</t>
  </si>
  <si>
    <t>951 0104 0020400 121 000</t>
  </si>
  <si>
    <t>951 0104 0020400 121 200</t>
  </si>
  <si>
    <t>951 0104 0020400 121 210</t>
  </si>
  <si>
    <t>951 0104 0020400 121 211</t>
  </si>
  <si>
    <t>951 0104 0020400 121 213</t>
  </si>
  <si>
    <t>951 0104 0020400 122 000</t>
  </si>
  <si>
    <t>951 0104 0020400 122 200</t>
  </si>
  <si>
    <t>951 0104 0020400 122 210</t>
  </si>
  <si>
    <t>951 0104 0020400 122 212</t>
  </si>
  <si>
    <t>951 0104 0020400 122 213</t>
  </si>
  <si>
    <t>Закупка товаров,работ и услуг для государственных(муниципальных) нужд</t>
  </si>
  <si>
    <t>951 0104 0020400 200 000</t>
  </si>
  <si>
    <t>Иные закупки товаров,работ и услуг для государственных (муниципальных) нужд</t>
  </si>
  <si>
    <t>951 0104 0020400 240 000</t>
  </si>
  <si>
    <t>Закупка товаров,работ,услуг  в сфере информационно-коммуникационных технологий</t>
  </si>
  <si>
    <t>951 0104 0020400 242 000</t>
  </si>
  <si>
    <t>951 0104 0020400 242 200</t>
  </si>
  <si>
    <t>Оплата работ, услуг</t>
  </si>
  <si>
    <t>951 0104 0020400 242 220</t>
  </si>
  <si>
    <t>Услуги связи</t>
  </si>
  <si>
    <t>951 0104 0020400 242 221</t>
  </si>
  <si>
    <t>Работы, услуги по содержанию имущества</t>
  </si>
  <si>
    <t>951 0104 0020400 242 225</t>
  </si>
  <si>
    <t>Прочие работы, услуги</t>
  </si>
  <si>
    <t>951 0104 0020400 242 226</t>
  </si>
  <si>
    <t>Поступление нефинансовых активов</t>
  </si>
  <si>
    <t>951 0104 0020400 242 300</t>
  </si>
  <si>
    <t>Увеличение стоимости основных средств</t>
  </si>
  <si>
    <t>951 0104 0020400 242 310</t>
  </si>
  <si>
    <t>Прочая закупка товаров,работ и услуг для государственных(муниципальных) нужд</t>
  </si>
  <si>
    <t>951 0104 0020400 244 000</t>
  </si>
  <si>
    <t>951 0104 0020400 244 200</t>
  </si>
  <si>
    <t>951 0104 0020400 244 220</t>
  </si>
  <si>
    <t>951 0104 0020400 244 221</t>
  </si>
  <si>
    <t>транспортные услуги</t>
  </si>
  <si>
    <t>951 0104 0020400 244 222</t>
  </si>
  <si>
    <t>Коммунальные услуги</t>
  </si>
  <si>
    <t>951 0104 0020400 244 223</t>
  </si>
  <si>
    <t>951 0104 0020400 244 225</t>
  </si>
  <si>
    <t>951 0104 0020400 244 226</t>
  </si>
  <si>
    <t>951 0104 0020400 244 300</t>
  </si>
  <si>
    <t>951 0104 0020400 244 310</t>
  </si>
  <si>
    <t>Увеличение стоимости материальных запасов</t>
  </si>
  <si>
    <t>951 0104 0020400 244 340</t>
  </si>
  <si>
    <t>Иные бюджетные ассигнования</t>
  </si>
  <si>
    <t>951 0104 0020400 800 000</t>
  </si>
  <si>
    <t>Уплата налогов сборов и иных платежей</t>
  </si>
  <si>
    <t>951 0104 0020400 850 000</t>
  </si>
  <si>
    <t>Уплата налога на имущество организаций и земельного налога</t>
  </si>
  <si>
    <t>951 0104 0020400 851 000</t>
  </si>
  <si>
    <t>951 0104 0020400 851 200</t>
  </si>
  <si>
    <t>Прочие расходы</t>
  </si>
  <si>
    <t>951 0104 0020400 851 290</t>
  </si>
  <si>
    <t>Уплата прочих налогов сборов и иных платежей</t>
  </si>
  <si>
    <t>951 0104 0020400 852 000</t>
  </si>
  <si>
    <t>951 0104 0020400 852 200</t>
  </si>
  <si>
    <t>951 0104 0020400 852 290</t>
  </si>
  <si>
    <t> Межбюджетные трансферты</t>
  </si>
  <si>
    <t>951 0104 5210000 000 000</t>
  </si>
  <si>
    <t xml:space="preserve"> -</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</si>
  <si>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</si>
  <si>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951 0104 5210200 000 000</t>
  </si>
  <si>
    <t>Определение перечня должностных лиц, уполномоченных составлять протоколы об административных правонарушениях, предусмотренных статьями  2.2, 2,4, 2.7,2,9. 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 ЗC  «Об административных правонарушениях»</t>
  </si>
  <si>
    <t>951 0104 5210215 000 000</t>
  </si>
  <si>
    <t>951 0104 5210215 200 000</t>
  </si>
  <si>
    <t>951 0104 5210215 240 000</t>
  </si>
  <si>
    <t>951 0104 5210215 244 000</t>
  </si>
  <si>
    <t>951 0104 5210215 244 300</t>
  </si>
  <si>
    <t>951 0104 5210215 244 340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</si>
  <si>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</si>
  <si>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951 0104 5210600 000 000</t>
  </si>
  <si>
    <t>Межбюджетные  трансферты</t>
  </si>
  <si>
    <t>951 0104 5210600 500 000</t>
  </si>
  <si>
    <t>Иные межбюджетные  трансферты</t>
  </si>
  <si>
    <t>951 0104 5210600 540 000</t>
  </si>
  <si>
    <t>951 0104 5210600 540 200</t>
  </si>
  <si>
    <t>Безвозмездные перечисления бюджетам</t>
  </si>
  <si>
    <t>951 0104 5210600 540 250</t>
  </si>
  <si>
    <t>Перечисления другим бюджетам бюджетной системы РФ</t>
  </si>
  <si>
    <t>951 0104 5210600 540 251</t>
  </si>
  <si>
    <t>Резервные фонды</t>
  </si>
  <si>
    <t>951 0111 0000000 000 000</t>
  </si>
  <si>
    <t>951 0111 0700000 000 000</t>
  </si>
  <si>
    <t>Резервные фонды местных администраций</t>
  </si>
  <si>
    <t>951 0111 0700500 000 000</t>
  </si>
  <si>
    <t>951 0111 0700500 800 000</t>
  </si>
  <si>
    <t>Резервные средства</t>
  </si>
  <si>
    <t>951 0111 0700500 870 000</t>
  </si>
  <si>
    <t>951 0111 0700500 870 200</t>
  </si>
  <si>
    <t>951 0111 0700500 870 290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</si>
  <si>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</si>
  <si>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</si>
  <si>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</si>
  <si>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</si>
  <si>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</si>
  <si>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</si>
  <si>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</si>
  <si>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</si>
  <si>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</si>
  <si>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</si>
  <si>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</si>
  <si>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прочие работы,услуги</t>
  </si>
  <si>
    <t>951 0113 0920300 244 226</t>
  </si>
  <si>
    <t>951 0113 0920300 800 000</t>
  </si>
  <si>
    <t>Исполнение судебных актов</t>
  </si>
  <si>
    <t>951 0113 0920300 830 000</t>
  </si>
  <si>
    <t>исполнение судебных актов Российской Федерации и мировых соглашений по возмещению вреда,причиненного в результате незаконных действий (бездействия) органов государственной власти (государственных органов),органов местного самоуправления либо должностных лиц этих органов,а также в результате деятельности казенных учреждений</t>
  </si>
  <si>
    <t>951 0113 0920300 831 000</t>
  </si>
  <si>
    <t>951 0113 0920300 831 200</t>
  </si>
  <si>
    <t>951 0113 0920300 831 290</t>
  </si>
  <si>
    <t>951 0113 0920300 831 300</t>
  </si>
  <si>
    <t>951 0113 0920300 831 310</t>
  </si>
  <si>
    <t>Национальная оборона</t>
  </si>
  <si>
    <t>951 0200 0000000 000  000</t>
  </si>
  <si>
    <t>Мобилизационная и вневойсковая подготовка</t>
  </si>
  <si>
    <t>951 0203 0000000 000 000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</si>
  <si>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</si>
  <si>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</si>
  <si>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</si>
  <si>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</si>
  <si>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951 0203 0013600 100 000</t>
  </si>
  <si>
    <t>951 0203 0013600 120 000</t>
  </si>
  <si>
    <t>951 0203 0013600 121 000</t>
  </si>
  <si>
    <t>951 0203 0013600 121 200</t>
  </si>
  <si>
    <t>951 0203 0013600 121 210</t>
  </si>
  <si>
    <t>951 0203 0013600 121 211</t>
  </si>
  <si>
    <t>951 0203 0013600 121 213</t>
  </si>
  <si>
    <t>951 0203 0013600 200 000</t>
  </si>
  <si>
    <t>952 0203 0013600 240 000</t>
  </si>
  <si>
    <t>951 0203 0013600 244 000</t>
  </si>
  <si>
    <t>951 0203 0013600 244 300</t>
  </si>
  <si>
    <t>951 0203 0013600 244 340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</si>
  <si>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</si>
  <si>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</si>
  <si>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</si>
  <si>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</si>
  <si>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Межбюджетные трансферты</t>
  </si>
  <si>
    <t>951 0309 5210000 000 000</t>
  </si>
  <si>
    <t>951 0309 5210600 000 000</t>
  </si>
  <si>
    <t>951 0309 5210600 500 000</t>
  </si>
  <si>
    <t>951 0309 5210600 540 000</t>
  </si>
  <si>
    <t>951 0309 5210600 540 200</t>
  </si>
  <si>
    <t>951 0309 5210600 540 250</t>
  </si>
  <si>
    <t>Перечисления другим бюджетам бюджетной системы Российской Федерации</t>
  </si>
  <si>
    <t>951 0309 5210600 540 251</t>
  </si>
  <si>
    <t> Целевые программы муниципальных образований</t>
  </si>
  <si>
    <t>951 03 09 7950000 000 000</t>
  </si>
  <si>
    <t>Муниципальная долгосрочная целевая программа "Пожарная безопасность и защита населения и территории Божковского сельского поселения от чрезвычайных ситуаций на 2010-2014 годы"</t>
  </si>
  <si>
    <t>951 0309 7951500 000 000</t>
  </si>
  <si>
    <t>951 0309 7951500 200 000</t>
  </si>
  <si>
    <t>951 0309 7951500 240 000</t>
  </si>
  <si>
    <t>951 0309 7951500 244 000</t>
  </si>
  <si>
    <t>951 0309 7951500 244 200</t>
  </si>
  <si>
    <t>Оплата работ ,услуг</t>
  </si>
  <si>
    <t>951 0309 7951500 244 220</t>
  </si>
  <si>
    <t>951 0309 7951500 244 226</t>
  </si>
  <si>
    <t>951 0309 7951500 244 300</t>
  </si>
  <si>
    <t>951 0309 7951500 244 310</t>
  </si>
  <si>
    <t>Национальная зкономика</t>
  </si>
  <si>
    <t>951 0400  0000000 000 000</t>
  </si>
  <si>
    <t>Дорожное хозяйство (дорожные фонды)</t>
  </si>
  <si>
    <t>951 0409 0000000 000 000</t>
  </si>
  <si>
    <t>Водное хозяйство</t>
  </si>
  <si>
    <t>951 0406 0000000 000 000</t>
  </si>
  <si>
    <t>Региональные целевые программы</t>
  </si>
  <si>
    <t>951 0406 5220000 000 000</t>
  </si>
  <si>
    <t>Областная долгосрочная целевая программа "Охрана окружающей среды и рациональное природопользование в Ростовской области на 2011-2015 годы"</t>
  </si>
  <si>
    <t>951 0406 5221400 000 000</t>
  </si>
  <si>
    <t>Подпрограмма "Охрана и рациональное тспользование водных объектов или их частей, расположенных на территории Ростовской области на 2011-2015 годы"</t>
  </si>
  <si>
    <t>951 0406 5221403 000 000</t>
  </si>
  <si>
    <t xml:space="preserve"> закупка товаров,работ и услуг для государственных (муниципальных) нужд</t>
  </si>
  <si>
    <t>952 0406 5221403 200 000</t>
  </si>
  <si>
    <t>иные  закупки товаров,работ и услуг для государственных(муниципальных) нужд</t>
  </si>
  <si>
    <t>953 0406 5221403 240 000</t>
  </si>
  <si>
    <t>951 0406 5221403 244 000</t>
  </si>
  <si>
    <t>951 0406 5221403 244 200</t>
  </si>
  <si>
    <t>952 0406 5221403 244 220</t>
  </si>
  <si>
    <t>951 0406 5221403 244 225</t>
  </si>
  <si>
    <t>951 0409  5222000 000 000</t>
  </si>
  <si>
    <t>Областная долгосрочная целевая программа "Развитие транспортной инфраструктуры в Ростовской области на 2010-2014 годы"</t>
  </si>
  <si>
    <t>951 0409  5222700 000 000</t>
  </si>
  <si>
    <t>951 0409  5222700 200 000</t>
  </si>
  <si>
    <t>Иные закупки товаров,работ и услуг для государственных(муниципальных) нужд</t>
  </si>
  <si>
    <t>951 0409  5222700 240 000</t>
  </si>
  <si>
    <t>951 0409  5222700 244 000</t>
  </si>
  <si>
    <t>951 0409  5222700 244 200</t>
  </si>
  <si>
    <t>951 0409  5222700 244 220</t>
  </si>
  <si>
    <t>951 0409  5222700 244 225</t>
  </si>
  <si>
    <t>Целевые программы муниципальных образований</t>
  </si>
  <si>
    <t>951 0409  7950000 000 000</t>
  </si>
  <si>
    <t>Муниципальная долгосрочная целевая программа "Комплексное благоустройство территории,развитие коммунальной инфраструктуры и дорожного хозяйства Божковского сельского поселения на 2011-2014 годы"</t>
  </si>
  <si>
    <t>951 0409  7951200 000 000</t>
  </si>
  <si>
    <t>Подпрограмма "Повышение безопасности дорожного движения на территории Божковского сельского поселения"</t>
  </si>
  <si>
    <t>951 0409  7951202 000 000</t>
  </si>
  <si>
    <t>951 0409  7951202 200 000</t>
  </si>
  <si>
    <t>951 0409  7951202 240 000</t>
  </si>
  <si>
    <t>951 0409  7951202 244 000</t>
  </si>
  <si>
    <t>951 0409  7951202 244 200</t>
  </si>
  <si>
    <t>951 0409  7951202 244 220</t>
  </si>
  <si>
    <t>951 0409  7951202 244 225</t>
  </si>
  <si>
    <t>951 0409  7951202 244 226</t>
  </si>
  <si>
    <t>951 0409  7951202 244 290</t>
  </si>
  <si>
    <t>951 0409  7951202 244 300</t>
  </si>
  <si>
    <t>951 0409  7951202 244 310</t>
  </si>
  <si>
    <t>951 0409  7951202 244 340</t>
  </si>
  <si>
    <t>Жилищно-коммунальное хозяйство</t>
  </si>
  <si>
    <t>951 0500 0000000 000 000</t>
  </si>
  <si>
    <t>951 0501 5220000 000 000</t>
  </si>
  <si>
    <t>Областная долгосрочная целевая программа "Развитие жилищного строительства в Ростовской области на 2010-2015 годы"</t>
  </si>
  <si>
    <t>951 0501 5221000 000 000</t>
  </si>
  <si>
    <t>Подпрограмма "Переселение граждан из жилищного фонда,признанного непригодным для проживания,аварийным,подлежащим  сносу, и ветхого жилищного фонда,признанного непригодным для проживания по критериям безопасности в результате ведения горных работ в Ростовской области"</t>
  </si>
  <si>
    <t>951 0501 5221006 000 000</t>
  </si>
  <si>
    <t xml:space="preserve">Бюджетные инвестиции на приобретение объектов недвижимого имущества казенным учреждениям </t>
  </si>
  <si>
    <t>951 0501 5221006 441 000</t>
  </si>
  <si>
    <t>951 0501 5221006 441 300</t>
  </si>
  <si>
    <t>951 0501 5221006 441 310</t>
  </si>
  <si>
    <t>Коммунальное хозяйство</t>
  </si>
  <si>
    <t>951 0502 0000000 000 000</t>
  </si>
  <si>
    <t>951 0502 7950000 000 000</t>
  </si>
  <si>
    <t>Муниципальная долгосрочная целевая программа "Комплексное благоустройство территории,развитие коммунальной инфраструктуры,и дорожного хозяйства Божковского сельского поселения на 2011-2014 годы"</t>
  </si>
  <si>
    <t>951 0502 7951200 000 000</t>
  </si>
  <si>
    <t>Подпрограмма "Мероприятия в области коммунального хозяйства"</t>
  </si>
  <si>
    <t>951 0502 7951204 000 000</t>
  </si>
  <si>
    <t>951 0502 7951204 200 000</t>
  </si>
  <si>
    <t>951 0502 7951204 240 000</t>
  </si>
  <si>
    <t>951 0502 7951204 244 000</t>
  </si>
  <si>
    <t>951 0502 7951204 244 200</t>
  </si>
  <si>
    <t>Оплата работ,услуг</t>
  </si>
  <si>
    <t>951 0502 7951204 244 220</t>
  </si>
  <si>
    <t>Транспортные расходы</t>
  </si>
  <si>
    <t>951 0502 7951204 244 222</t>
  </si>
  <si>
    <t>951 0502 7951204 244 225</t>
  </si>
  <si>
    <t>951 0502 7951204 244 226</t>
  </si>
  <si>
    <t>951 0502 7951204 244 300</t>
  </si>
  <si>
    <t>951 0502 7951204 244 340</t>
  </si>
  <si>
    <t>Бюджетные инвестиции</t>
  </si>
  <si>
    <t>951 0502 7951204 400 000</t>
  </si>
  <si>
    <t xml:space="preserve">Бюджетные инвестиции на приобретение объектов недвижимого имущества </t>
  </si>
  <si>
    <t>951 0502 7951204 440 000</t>
  </si>
  <si>
    <t xml:space="preserve">бюджетные инвестиции на приобретение объектов недвижимого имущества казенным учреждениям </t>
  </si>
  <si>
    <t>951 0502 7951204 441 000</t>
  </si>
  <si>
    <t>951 0502 7951204 441 300</t>
  </si>
  <si>
    <t>951 0502 7951204 441 310</t>
  </si>
  <si>
    <t>Благоустройство</t>
  </si>
  <si>
    <t>951 0503 0000000 000 000</t>
  </si>
  <si>
    <t>951 0503 7950000 000 000</t>
  </si>
  <si>
    <t>Муниципальная долгосрочная целевая программа "Комплексное благоустройство территории, развитие коммунальной инфраструктуры и дорожного хозяйства Божковского сельского поселения на 2011-2014 годы"</t>
  </si>
  <si>
    <t>951 0503 7951200 000 000</t>
  </si>
  <si>
    <t xml:space="preserve"> Подпрограмма "Уличное освещение"</t>
  </si>
  <si>
    <t>951 0503 7951201 000 000</t>
  </si>
  <si>
    <t>951 0503 7951201 200 000</t>
  </si>
  <si>
    <t>951 0503 7951201 240 000</t>
  </si>
  <si>
    <t>951 0503 7951201 244 000</t>
  </si>
  <si>
    <t>951 0503 7951201 244 200</t>
  </si>
  <si>
    <t>951 0503 7951201 244 220</t>
  </si>
  <si>
    <t>951 0503 7951201 244 223</t>
  </si>
  <si>
    <t>951 0503 7951201 244 225</t>
  </si>
  <si>
    <t>951 0503 7951201 244 300</t>
  </si>
  <si>
    <t>951 0503 7951201 244 340</t>
  </si>
  <si>
    <t xml:space="preserve"> Подпрограмма "Прочие мероприятия по благоустройству  поселения"</t>
  </si>
  <si>
    <t>951 0503 7951203 000 000</t>
  </si>
  <si>
    <t>951 0503 7951203 200 000</t>
  </si>
  <si>
    <t>951 0503 7951203 240 000</t>
  </si>
  <si>
    <t>951 0503 7951203 244 000</t>
  </si>
  <si>
    <t>951 0503 7951203 244 200</t>
  </si>
  <si>
    <t>951 0503 7951203 244 220</t>
  </si>
  <si>
    <t>951 0503 7951203 244 225</t>
  </si>
  <si>
    <t>951 0503 7951203 244 226</t>
  </si>
  <si>
    <t>951 0503 7951203 244 290</t>
  </si>
  <si>
    <t>951 0503 7951203 244 300</t>
  </si>
  <si>
    <t>951 0503 7951203 244 310</t>
  </si>
  <si>
    <t>951 0503 7951203 244 340</t>
  </si>
  <si>
    <t>Культура, кинематография</t>
  </si>
  <si>
    <t>951 0800 0000000 000 000</t>
  </si>
  <si>
    <t>Культура</t>
  </si>
  <si>
    <t>951 0801 0000000 000 000</t>
  </si>
  <si>
    <t>Долгосрочная целевая программа "Сохранение и развитие культуры Божковского сельского поселения на 2010 - 2014 годы"</t>
  </si>
  <si>
    <t>951 0801 7951100 000 000</t>
  </si>
  <si>
    <t xml:space="preserve">Подпрограмма "Финансовое обеспечение выполнения муниципального задания муниципальнымбюджетным учреждениям культуры  "Божковские сельские Дома культуры" </t>
  </si>
  <si>
    <t>951 0801 7951101 000 000</t>
  </si>
  <si>
    <t>Предоставление субсидий бюджетным,автономным учреждениям и иным некоммерческим организациям</t>
  </si>
  <si>
    <t>951 0801 7951101 600 000</t>
  </si>
  <si>
    <t>Субсидии бюджетным учреждениям</t>
  </si>
  <si>
    <t>951 0801 7951101 610 000</t>
  </si>
  <si>
    <t>Субсидии бюджетным учреждениям на финансовое обеспечение государственного (муниципального) задания на оказание государственных(муниципальных) услуг (выполнение работ)</t>
  </si>
  <si>
    <t>951 0801 7951101 611 000</t>
  </si>
  <si>
    <t>951 0801 7951101 611 200</t>
  </si>
  <si>
    <t xml:space="preserve">Безвозмездные перечисления организациям </t>
  </si>
  <si>
    <t>951 0801 7951101 611 240</t>
  </si>
  <si>
    <t xml:space="preserve">Безвозмездные перечисления государственным и муниципальным организациям </t>
  </si>
  <si>
    <t>951 0801 7951101 611 241</t>
  </si>
  <si>
    <t xml:space="preserve">Подпрограмма "Финансовое обеспечение выполнения муниципального задания муниципальнымбюджетным учреждениям культуры  "Центральная библиотека Божковского сельского поселения" </t>
  </si>
  <si>
    <t>951 0801 7951102 000 000</t>
  </si>
  <si>
    <t>951 0801 7951102 600 000</t>
  </si>
  <si>
    <t>951 0801 7951102 610 000</t>
  </si>
  <si>
    <t>951 0801 7951102 611 000</t>
  </si>
  <si>
    <t>951 0801 7951102 611 200</t>
  </si>
  <si>
    <t>951 0801 7951102 611 240</t>
  </si>
  <si>
    <t>951 0801 7951102 611 241</t>
  </si>
  <si>
    <t xml:space="preserve"> Физическая культура и   спорт</t>
  </si>
  <si>
    <t>951 1100 0000000 000 000</t>
  </si>
  <si>
    <t>Массовый спорт</t>
  </si>
  <si>
    <t>951 1102 0000000 000 000</t>
  </si>
  <si>
    <t>951 1102 7950000 000 000</t>
  </si>
  <si>
    <t>Муниципальная долгосрочная целевая программа "Развитие физической культуры и спорта в Божковском сельском поселении на 2010-2014 годы"</t>
  </si>
  <si>
    <t>951 1102 7950900 000 000</t>
  </si>
  <si>
    <t>951 1102 7950900 200 000</t>
  </si>
  <si>
    <t>951 1102 7950900 240 000</t>
  </si>
  <si>
    <t>951 1102 7950900 244 000</t>
  </si>
  <si>
    <t>951 1102 7950900 244 200</t>
  </si>
  <si>
    <t>прочие расходы</t>
  </si>
  <si>
    <t>951 1102 7950900 244 290</t>
  </si>
  <si>
    <t>951 1102 7950900 244 300</t>
  </si>
  <si>
    <t>951 1102 7950900 244 340</t>
  </si>
  <si>
    <t>Результат исполнения бюджета (дефицит / профицит)</t>
  </si>
  <si>
    <r>
      <t xml:space="preserve">                                   3. ИСТОЧНИКИ ФИНАНСИРОВАНИЯ ДЕФИЦИТА БЮДЖЕТА                                              </t>
    </r>
    <r>
      <rPr>
        <sz val="8"/>
        <rFont val="Arial Cyr"/>
        <charset val="204"/>
      </rPr>
      <t>Форма 0503117           с.3</t>
    </r>
  </si>
  <si>
    <t>Код источника финансирования дефицита бюджета по бюджетной классификации</t>
  </si>
  <si>
    <t>Утвержденные бюджетные назначения</t>
  </si>
  <si>
    <t>Источники финансирования дефицита бюджета - всего</t>
  </si>
  <si>
    <t xml:space="preserve">   в том числе:</t>
  </si>
  <si>
    <t xml:space="preserve"> - </t>
  </si>
  <si>
    <t>источники внутреннего</t>
  </si>
  <si>
    <t>финансирования бюджета</t>
  </si>
  <si>
    <t xml:space="preserve">    из них:</t>
  </si>
  <si>
    <t>источники внешнего</t>
  </si>
  <si>
    <t xml:space="preserve">Изменение остатков средств </t>
  </si>
  <si>
    <t>951 01  05  00  00  00  0000  000</t>
  </si>
  <si>
    <t xml:space="preserve">Увеличение остатков средств </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</si>
  <si>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</si>
  <si>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</si>
  <si>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</si>
  <si>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</si>
  <si>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</si>
  <si>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</si>
  <si>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</si>
  <si>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 xml:space="preserve">Уменьшение остатков средств </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</si>
  <si>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</si>
  <si>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</si>
  <si>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</si>
  <si>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</si>
  <si>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</si>
  <si>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</si>
  <si>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</si>
  <si>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Руководитель   _______________________     Власов Павел Борисович</t>
  </si>
  <si>
    <t>Гуцалюк В.Д.</t>
  </si>
  <si>
    <t>Руководитель финансово-</t>
  </si>
  <si>
    <t>экономической службы        __________________  Шубина Т.А.</t>
  </si>
  <si>
    <t>Грищенко Г.В</t>
  </si>
  <si>
    <t>Главный бухгалтер  ____________________  Альшенко Т.А.</t>
  </si>
  <si>
    <t>Гошуренко О.П.</t>
  </si>
  <si>
    <t>"_12__" ____сентября___________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</si>
</sst>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name val="Arial Cyr"/>
      <charset val="204"/>
    </font>
    <font>
      <b/>
      <sz val="10"/>
      <name val="Arial Cyr"/>
      <family val="2"/>
      <charset val="204"/>
    </font>
    <font>
      <b/>
      <sz val="12"/>
      <name val="Arial CYR"/>
      <family val="2"/>
      <charset val="204"/>
    </font>
    <font>
      <b/>
      <sz val="8"/>
      <name val="Arial Cyr"/>
      <family val="2"/>
      <charset val="204"/>
    </font>
    <font>
      <b/>
      <sz val="12"/>
      <name val="Arial Cyr"/>
      <charset val="204"/>
    </font>
    <font>
      <b/>
      <sz val="8"/>
      <name val="Arial Cyr"/>
      <charset val="204"/>
    </font>
    <font>
      <sz val="10"/>
      <name val="Arial Cyr"/>
      <charset val="204"/>
    </font>
    <font>
      <sz val="8"/>
      <name val="Arial Cyr"/>
      <family val="2"/>
      <charset val="204"/>
    </font>
    <font>
      <i/>
      <sz val="8"/>
      <name val="Arial Cyr"/>
      <charset val="204"/>
    </font>
    <font>
      <sz val="11"/>
      <color theme="1"/>
      <name val="Calibri"/>
      <family val="2"/>
      <scheme val="minor"/>
    </font>
    <font>
      <b/>
      <sz val="10"/>
      <name val="Arial Cyr"/>
      <charset val="204"/>
    </font>
    <font>
      <sz val="10"/>
      <name val="Arial"/>
      <family val="2"/>
      <charset val="204"/>
    </font>
    <font>
      <i/>
      <sz val="10"/>
      <name val="Arial Cyr"/>
      <charset val="204"/>
    </font>
    <font>
      <sz val="10"/>
      <color indexed="8"/>
      <name val="Arial Cyr"/>
      <charset val="204"/>
    </font>
    <font>
      <sz val="8"/>
      <name val="Arial"/>
      <family val="2"/>
      <charset val="204"/>
    </font>
    <font>
      <b/>
      <sz val="9"/>
      <name val="Arial Cyr"/>
      <charset val="204"/>
    </font>
    <font>
      <sz val="9"/>
      <name val="Arial Cyr"/>
      <charset val="204"/>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10" fillId="0" borderId="0"/>
    <xf numFmtId="0" fontId="1" fillId="0" borderId="0"/>
  </cellStyleXfs>
  <cellXfs count="143">
    <xf numFmtId="0" fontId="0" fillId="0" borderId="0" xfId="0"/>
    <xf numFmtId="0" fontId="0" fillId="0" borderId="0" xfId="0" applyAlignment="1">
      <alignment wrapText="1"/>
    </xf>
    <xf numFmtId="0" fontId="2" fillId="0" borderId="0" xfId="0" applyFont="1"/>
    <xf numFmtId="0" fontId="1" fillId="0" borderId="0" xfId="0" applyFont="1"/>
    <xf numFmtId="0" fontId="1" fillId="0" borderId="1" xfId="0" applyFont="1" applyBorder="1" applyAlignment="1">
      <alignment horizontal="center"/>
    </xf>
    <xf numFmtId="0" fontId="1" fillId="0" borderId="0" xfId="0" applyFont="1" applyAlignment="1"/>
    <xf numFmtId="0" fontId="0" fillId="0" borderId="0" xfId="0" applyAlignment="1"/>
    <xf numFmtId="14" fontId="1" fillId="0" borderId="1" xfId="0" applyNumberFormat="1" applyFont="1" applyBorder="1" applyAlignment="1">
      <alignment horizontal="center"/>
    </xf>
    <xf numFmtId="0" fontId="1" fillId="0" borderId="0" xfId="0" applyFont="1" applyAlignment="1">
      <alignment wrapText="1"/>
    </xf>
    <xf numFmtId="49" fontId="6"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7" fillId="0" borderId="0" xfId="0" applyFont="1" applyAlignment="1">
      <alignment horizontal="center"/>
    </xf>
    <xf numFmtId="0" fontId="1" fillId="0" borderId="1" xfId="0" applyNumberFormat="1" applyFont="1" applyBorder="1" applyAlignment="1">
      <alignment wrapText="1"/>
    </xf>
    <xf numFmtId="49" fontId="1" fillId="0" borderId="1" xfId="0" applyNumberFormat="1" applyFont="1" applyBorder="1" applyAlignment="1">
      <alignment horizontal="center"/>
    </xf>
    <xf numFmtId="4" fontId="8" fillId="0" borderId="1" xfId="0" applyNumberFormat="1" applyFont="1" applyBorder="1" applyAlignment="1">
      <alignment horizontal="right"/>
    </xf>
    <xf numFmtId="4" fontId="4" fillId="0" borderId="1" xfId="0" applyNumberFormat="1" applyFont="1" applyBorder="1" applyAlignment="1">
      <alignment horizontal="right"/>
    </xf>
    <xf numFmtId="49" fontId="1" fillId="0" borderId="1" xfId="0" applyNumberFormat="1" applyFont="1" applyBorder="1"/>
    <xf numFmtId="4" fontId="1" fillId="2" borderId="1" xfId="0" applyNumberFormat="1" applyFont="1" applyFill="1" applyBorder="1" applyAlignment="1">
      <alignment horizontal="right"/>
    </xf>
    <xf numFmtId="4" fontId="4" fillId="0" borderId="1"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 xfId="1" applyNumberFormat="1" applyFont="1" applyBorder="1" applyAlignment="1">
      <alignment wrapText="1"/>
    </xf>
    <xf numFmtId="49" fontId="1" fillId="0" borderId="1" xfId="1" applyNumberFormat="1" applyFont="1" applyBorder="1"/>
    <xf numFmtId="4" fontId="8" fillId="0" borderId="1" xfId="0" applyNumberFormat="1" applyFont="1" applyFill="1" applyBorder="1" applyAlignment="1">
      <alignment horizontal="right"/>
    </xf>
    <xf numFmtId="0" fontId="9" fillId="0" borderId="0" xfId="0" applyFont="1"/>
    <xf numFmtId="0" fontId="7" fillId="0" borderId="0" xfId="0" applyFont="1"/>
    <xf numFmtId="0" fontId="7" fillId="0" borderId="0" xfId="0" applyFont="1" applyAlignment="1">
      <alignment wrapText="1"/>
    </xf>
    <xf numFmtId="0" fontId="1" fillId="0" borderId="0" xfId="0" applyFont="1" applyAlignment="1">
      <alignment horizontal="right"/>
    </xf>
    <xf numFmtId="0" fontId="3" fillId="0" borderId="0" xfId="0" applyFont="1" applyBorder="1" applyAlignment="1">
      <alignment horizontal="center" wrapText="1"/>
    </xf>
    <xf numFmtId="0" fontId="1" fillId="0" borderId="0" xfId="0" applyFont="1" applyAlignment="1"/>
    <xf numFmtId="0" fontId="4" fillId="0" borderId="0" xfId="0" applyFont="1" applyAlignment="1">
      <alignment wrapText="1"/>
    </xf>
    <xf numFmtId="0" fontId="5" fillId="0" borderId="2" xfId="0" applyFont="1" applyBorder="1" applyAlignment="1">
      <alignment horizontal="center" vertical="center" wrapText="1"/>
    </xf>
    <xf numFmtId="0" fontId="11" fillId="0" borderId="3" xfId="0" applyFont="1" applyFill="1" applyBorder="1" applyAlignment="1">
      <alignment horizontal="center" vertical="center" wrapText="1"/>
    </xf>
    <xf numFmtId="0" fontId="7" fillId="0" borderId="0" xfId="0" applyFont="1" applyFill="1"/>
    <xf numFmtId="49" fontId="11" fillId="0" borderId="4" xfId="0" applyNumberFormat="1" applyFont="1" applyFill="1" applyBorder="1" applyAlignment="1">
      <alignment horizontal="center" vertical="top" wrapText="1"/>
    </xf>
    <xf numFmtId="2" fontId="11" fillId="0" borderId="4"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2" fontId="11" fillId="0" borderId="5" xfId="0" applyNumberFormat="1" applyFont="1" applyFill="1" applyBorder="1" applyAlignment="1">
      <alignment horizontal="center" vertical="top" wrapText="1"/>
    </xf>
    <xf numFmtId="0" fontId="7" fillId="0" borderId="0" xfId="0" applyFont="1" applyFill="1" applyAlignment="1">
      <alignment horizontal="center"/>
    </xf>
    <xf numFmtId="0" fontId="7" fillId="0" borderId="4" xfId="0" applyNumberFormat="1" applyFont="1" applyFill="1" applyBorder="1" applyAlignment="1">
      <alignment wrapText="1"/>
    </xf>
    <xf numFmtId="1" fontId="7" fillId="0" borderId="6" xfId="0" applyNumberFormat="1" applyFont="1" applyFill="1" applyBorder="1" applyAlignment="1">
      <alignment horizontal="center"/>
    </xf>
    <xf numFmtId="49" fontId="7" fillId="0" borderId="7" xfId="0" applyNumberFormat="1" applyFont="1" applyFill="1" applyBorder="1" applyAlignment="1">
      <alignment horizontal="center"/>
    </xf>
    <xf numFmtId="2" fontId="7" fillId="2" borderId="7" xfId="0" applyNumberFormat="1" applyFont="1" applyFill="1" applyBorder="1" applyAlignment="1"/>
    <xf numFmtId="4" fontId="7" fillId="0" borderId="1" xfId="0" applyNumberFormat="1" applyFont="1" applyFill="1" applyBorder="1" applyAlignment="1">
      <alignment horizontal="right"/>
    </xf>
    <xf numFmtId="4" fontId="7" fillId="0" borderId="0" xfId="0" applyNumberFormat="1" applyFont="1" applyFill="1"/>
    <xf numFmtId="0" fontId="7" fillId="0" borderId="8" xfId="0" applyNumberFormat="1" applyFont="1" applyFill="1" applyBorder="1" applyAlignment="1">
      <alignment wrapText="1"/>
    </xf>
    <xf numFmtId="1"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2" fontId="7" fillId="2" borderId="10" xfId="0" applyNumberFormat="1" applyFont="1" applyFill="1" applyBorder="1" applyAlignment="1"/>
    <xf numFmtId="0" fontId="7" fillId="0" borderId="11" xfId="0" applyNumberFormat="1" applyFont="1" applyFill="1" applyBorder="1" applyAlignment="1">
      <alignment wrapText="1"/>
    </xf>
    <xf numFmtId="1" fontId="7" fillId="0" borderId="12" xfId="0" applyNumberFormat="1" applyFont="1" applyFill="1" applyBorder="1" applyAlignment="1">
      <alignment horizontal="center"/>
    </xf>
    <xf numFmtId="49" fontId="7" fillId="0" borderId="1" xfId="0" applyNumberFormat="1" applyFont="1" applyFill="1" applyBorder="1"/>
    <xf numFmtId="2" fontId="7" fillId="0" borderId="1" xfId="0" applyNumberFormat="1" applyFont="1" applyFill="1" applyBorder="1" applyAlignment="1"/>
    <xf numFmtId="4" fontId="7" fillId="0" borderId="0" xfId="0" applyNumberFormat="1" applyFont="1" applyFill="1" applyAlignment="1">
      <alignment wrapText="1"/>
    </xf>
    <xf numFmtId="49" fontId="7" fillId="0" borderId="1" xfId="0" applyNumberFormat="1" applyFont="1" applyFill="1" applyBorder="1" applyAlignment="1">
      <alignment horizontal="left"/>
    </xf>
    <xf numFmtId="2" fontId="7" fillId="0" borderId="1" xfId="0" applyNumberFormat="1" applyFont="1" applyBorder="1" applyAlignment="1">
      <alignment horizontal="right"/>
    </xf>
    <xf numFmtId="0" fontId="7" fillId="0" borderId="11" xfId="2" applyNumberFormat="1" applyFont="1" applyBorder="1" applyAlignment="1">
      <alignment wrapText="1"/>
    </xf>
    <xf numFmtId="1" fontId="7" fillId="0" borderId="12" xfId="2" applyNumberFormat="1" applyFont="1" applyBorder="1" applyAlignment="1">
      <alignment horizontal="center"/>
    </xf>
    <xf numFmtId="49" fontId="7" fillId="0" borderId="1" xfId="2" applyNumberFormat="1" applyFont="1" applyBorder="1"/>
    <xf numFmtId="2" fontId="7" fillId="0" borderId="1" xfId="0" applyNumberFormat="1" applyFont="1" applyFill="1" applyBorder="1" applyAlignment="1">
      <alignment horizontal="right"/>
    </xf>
    <xf numFmtId="0" fontId="7" fillId="0" borderId="11" xfId="0" applyNumberFormat="1" applyFont="1" applyBorder="1" applyAlignment="1">
      <alignment wrapText="1"/>
    </xf>
    <xf numFmtId="2" fontId="12" fillId="0" borderId="1" xfId="0" applyNumberFormat="1" applyFont="1" applyFill="1" applyBorder="1" applyAlignment="1"/>
    <xf numFmtId="0" fontId="13" fillId="0" borderId="0" xfId="0" applyFont="1" applyFill="1"/>
    <xf numFmtId="4" fontId="13" fillId="0" borderId="0" xfId="0" applyNumberFormat="1" applyFont="1" applyFill="1"/>
    <xf numFmtId="2" fontId="7" fillId="0" borderId="1" xfId="0" applyNumberFormat="1" applyFont="1" applyFill="1" applyBorder="1" applyAlignment="1" applyProtection="1"/>
    <xf numFmtId="0" fontId="14" fillId="0" borderId="11" xfId="0" applyFont="1" applyFill="1" applyBorder="1" applyAlignment="1">
      <alignment horizontal="left" wrapText="1"/>
    </xf>
    <xf numFmtId="1" fontId="7" fillId="0" borderId="12"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left"/>
      <protection locked="0"/>
    </xf>
    <xf numFmtId="0" fontId="14" fillId="0" borderId="1" xfId="0" applyFont="1" applyFill="1" applyBorder="1" applyAlignment="1">
      <alignment horizontal="left" wrapText="1"/>
    </xf>
    <xf numFmtId="1" fontId="7" fillId="0" borderId="1" xfId="0" applyNumberFormat="1" applyFont="1" applyFill="1" applyBorder="1" applyAlignment="1" applyProtection="1">
      <alignment horizontal="center"/>
      <protection locked="0"/>
    </xf>
    <xf numFmtId="0" fontId="1" fillId="0" borderId="13" xfId="0" applyNumberFormat="1" applyFont="1" applyBorder="1" applyAlignment="1">
      <alignment wrapText="1"/>
    </xf>
    <xf numFmtId="0" fontId="1" fillId="0" borderId="14" xfId="0" applyNumberFormat="1" applyFont="1" applyBorder="1" applyAlignment="1">
      <alignment wrapText="1"/>
    </xf>
    <xf numFmtId="0" fontId="7" fillId="0" borderId="1" xfId="0" applyNumberFormat="1" applyFont="1" applyBorder="1" applyAlignment="1">
      <alignment wrapText="1"/>
    </xf>
    <xf numFmtId="0" fontId="13" fillId="0" borderId="11" xfId="0" applyNumberFormat="1" applyFont="1" applyBorder="1" applyAlignment="1" applyProtection="1">
      <alignment wrapText="1"/>
      <protection locked="0"/>
    </xf>
    <xf numFmtId="1" fontId="11" fillId="0" borderId="12" xfId="2" applyNumberFormat="1" applyFont="1" applyBorder="1" applyAlignment="1">
      <alignment horizontal="center"/>
    </xf>
    <xf numFmtId="4" fontId="12" fillId="0" borderId="1" xfId="0" applyNumberFormat="1" applyFont="1" applyFill="1" applyBorder="1" applyAlignment="1" applyProtection="1">
      <protection locked="0"/>
    </xf>
    <xf numFmtId="0" fontId="11" fillId="0" borderId="11" xfId="2" applyNumberFormat="1" applyFont="1" applyBorder="1" applyAlignment="1">
      <alignment wrapText="1"/>
    </xf>
    <xf numFmtId="0" fontId="1" fillId="0" borderId="11" xfId="0" applyNumberFormat="1" applyFont="1" applyBorder="1" applyAlignment="1">
      <alignment wrapText="1"/>
    </xf>
    <xf numFmtId="1" fontId="1" fillId="0" borderId="12" xfId="0" applyNumberFormat="1" applyFont="1" applyFill="1" applyBorder="1" applyAlignment="1">
      <alignment horizontal="center"/>
    </xf>
    <xf numFmtId="49" fontId="1" fillId="0" borderId="1" xfId="0" applyNumberFormat="1" applyFont="1" applyFill="1" applyBorder="1" applyAlignment="1">
      <alignment horizontal="left"/>
    </xf>
    <xf numFmtId="2" fontId="15" fillId="0" borderId="1" xfId="0" applyNumberFormat="1" applyFont="1" applyFill="1" applyBorder="1" applyAlignment="1"/>
    <xf numFmtId="0" fontId="1" fillId="0" borderId="0" xfId="0" applyFont="1" applyFill="1"/>
    <xf numFmtId="4" fontId="1" fillId="0" borderId="0" xfId="0" applyNumberFormat="1" applyFont="1" applyFill="1"/>
    <xf numFmtId="2" fontId="1" fillId="0" borderId="1" xfId="0" applyNumberFormat="1" applyFont="1" applyFill="1" applyBorder="1" applyAlignment="1" applyProtection="1"/>
    <xf numFmtId="0" fontId="1" fillId="2" borderId="0" xfId="0" applyFont="1" applyFill="1"/>
    <xf numFmtId="4" fontId="1" fillId="2" borderId="0" xfId="0" applyNumberFormat="1" applyFont="1" applyFill="1"/>
    <xf numFmtId="0" fontId="14" fillId="3" borderId="15" xfId="0" applyFont="1" applyFill="1" applyBorder="1" applyAlignment="1">
      <alignment horizontal="left" wrapText="1"/>
    </xf>
    <xf numFmtId="1" fontId="7" fillId="2" borderId="1" xfId="0" applyNumberFormat="1" applyFont="1" applyFill="1" applyBorder="1" applyAlignment="1">
      <alignment horizontal="center"/>
    </xf>
    <xf numFmtId="49" fontId="7" fillId="2" borderId="1" xfId="0" applyNumberFormat="1" applyFont="1" applyFill="1" applyBorder="1"/>
    <xf numFmtId="0" fontId="11" fillId="0" borderId="11" xfId="0" applyNumberFormat="1" applyFont="1" applyBorder="1" applyAlignment="1">
      <alignment wrapText="1"/>
    </xf>
    <xf numFmtId="1" fontId="11" fillId="0" borderId="12" xfId="0" applyNumberFormat="1" applyFont="1" applyFill="1" applyBorder="1" applyAlignment="1">
      <alignment horizontal="center"/>
    </xf>
    <xf numFmtId="49" fontId="1" fillId="0" borderId="1" xfId="0" applyNumberFormat="1" applyFont="1" applyFill="1" applyBorder="1"/>
    <xf numFmtId="4" fontId="16" fillId="0" borderId="1" xfId="0" applyNumberFormat="1" applyFont="1" applyFill="1" applyBorder="1" applyAlignment="1">
      <alignment horizontal="right"/>
    </xf>
    <xf numFmtId="0" fontId="1" fillId="0" borderId="11" xfId="2" applyNumberFormat="1" applyFont="1" applyBorder="1" applyAlignment="1">
      <alignment wrapText="1"/>
    </xf>
    <xf numFmtId="1" fontId="1" fillId="0" borderId="12" xfId="2" applyNumberFormat="1" applyFont="1" applyBorder="1" applyAlignment="1">
      <alignment horizontal="center"/>
    </xf>
    <xf numFmtId="0" fontId="1" fillId="0" borderId="11" xfId="3" applyNumberFormat="1" applyFont="1" applyFill="1" applyBorder="1" applyAlignment="1">
      <alignment wrapText="1"/>
    </xf>
    <xf numFmtId="1" fontId="1" fillId="0" borderId="12" xfId="3" applyNumberFormat="1" applyFont="1" applyFill="1" applyBorder="1" applyAlignment="1">
      <alignment horizontal="center"/>
    </xf>
    <xf numFmtId="49" fontId="16" fillId="0" borderId="1" xfId="2" applyNumberFormat="1" applyFont="1" applyBorder="1"/>
    <xf numFmtId="2" fontId="1" fillId="0" borderId="1" xfId="3" applyNumberFormat="1" applyFont="1" applyFill="1" applyBorder="1" applyAlignment="1"/>
    <xf numFmtId="4" fontId="11" fillId="0" borderId="1" xfId="3" applyNumberFormat="1" applyFont="1" applyFill="1" applyBorder="1" applyAlignment="1">
      <alignment horizontal="right"/>
    </xf>
    <xf numFmtId="0" fontId="10" fillId="0" borderId="0" xfId="3"/>
    <xf numFmtId="4" fontId="1" fillId="0" borderId="0" xfId="3" applyNumberFormat="1" applyFont="1" applyFill="1"/>
    <xf numFmtId="1" fontId="1" fillId="0" borderId="0" xfId="2" applyNumberFormat="1" applyFont="1" applyBorder="1" applyAlignment="1">
      <alignment horizontal="center"/>
    </xf>
    <xf numFmtId="0" fontId="1" fillId="0" borderId="11" xfId="3" applyNumberFormat="1" applyFont="1" applyBorder="1" applyAlignment="1">
      <alignment wrapText="1"/>
    </xf>
    <xf numFmtId="2" fontId="7" fillId="0" borderId="0" xfId="0" applyNumberFormat="1" applyFont="1" applyFill="1"/>
    <xf numFmtId="0" fontId="7" fillId="0" borderId="14" xfId="0" applyFont="1" applyBorder="1" applyAlignment="1">
      <alignment horizontal="left" wrapText="1"/>
    </xf>
    <xf numFmtId="49" fontId="7" fillId="0" borderId="1" xfId="0" applyNumberFormat="1" applyFont="1" applyFill="1" applyBorder="1" applyAlignment="1">
      <alignment horizontal="center"/>
    </xf>
    <xf numFmtId="4" fontId="7" fillId="0" borderId="1" xfId="0" applyNumberFormat="1" applyFont="1" applyFill="1" applyBorder="1" applyAlignment="1">
      <alignment horizontal="center"/>
    </xf>
    <xf numFmtId="0" fontId="7" fillId="0" borderId="0" xfId="0" applyFont="1" applyFill="1" applyAlignment="1">
      <alignment wrapText="1"/>
    </xf>
    <xf numFmtId="0" fontId="6" fillId="0" borderId="0" xfId="0" applyFont="1"/>
    <xf numFmtId="0" fontId="11" fillId="0" borderId="0" xfId="0" applyFont="1"/>
    <xf numFmtId="49" fontId="1" fillId="0" borderId="1" xfId="4" applyNumberFormat="1" applyFont="1" applyBorder="1" applyAlignment="1">
      <alignment horizontal="center" vertical="top" wrapText="1"/>
    </xf>
    <xf numFmtId="49" fontId="1" fillId="0" borderId="16" xfId="4" applyNumberFormat="1" applyFont="1" applyBorder="1" applyAlignment="1">
      <alignment horizontal="center" vertical="top" wrapText="1"/>
    </xf>
    <xf numFmtId="0" fontId="0" fillId="0" borderId="1" xfId="0" applyBorder="1" applyAlignment="1">
      <alignment horizontal="center" vertical="center" wrapText="1"/>
    </xf>
    <xf numFmtId="49" fontId="1" fillId="0" borderId="1" xfId="4" applyNumberFormat="1" applyFont="1" applyBorder="1" applyAlignment="1">
      <alignment horizontal="center" vertical="center" wrapText="1"/>
    </xf>
    <xf numFmtId="0" fontId="0" fillId="0" borderId="1" xfId="0" applyBorder="1" applyAlignment="1"/>
    <xf numFmtId="0" fontId="0" fillId="0" borderId="10" xfId="0" applyBorder="1" applyAlignment="1"/>
    <xf numFmtId="0" fontId="0" fillId="0" borderId="1" xfId="0" applyBorder="1" applyAlignment="1">
      <alignment horizontal="center" vertical="center"/>
    </xf>
    <xf numFmtId="49" fontId="1" fillId="0" borderId="1" xfId="4" applyNumberFormat="1" applyFont="1" applyBorder="1" applyAlignment="1">
      <alignment horizontal="center" vertical="top" wrapText="1"/>
    </xf>
    <xf numFmtId="0" fontId="1" fillId="0" borderId="1" xfId="4" applyNumberFormat="1" applyBorder="1" applyAlignment="1">
      <alignment wrapText="1"/>
    </xf>
    <xf numFmtId="1" fontId="1" fillId="0" borderId="1" xfId="4" applyNumberFormat="1" applyBorder="1" applyAlignment="1">
      <alignment horizontal="center"/>
    </xf>
    <xf numFmtId="49" fontId="1" fillId="0" borderId="1" xfId="4" applyNumberFormat="1" applyFont="1" applyBorder="1" applyAlignment="1">
      <alignment horizontal="center"/>
    </xf>
    <xf numFmtId="4" fontId="1" fillId="0" borderId="1" xfId="4" applyNumberFormat="1" applyBorder="1" applyAlignment="1">
      <alignment horizontal="right"/>
    </xf>
    <xf numFmtId="0" fontId="1" fillId="0" borderId="17" xfId="4" applyNumberFormat="1" applyFont="1" applyBorder="1" applyAlignment="1">
      <alignment wrapText="1"/>
    </xf>
    <xf numFmtId="1" fontId="1" fillId="0" borderId="18" xfId="4" applyNumberFormat="1" applyBorder="1" applyAlignment="1">
      <alignment horizontal="center"/>
    </xf>
    <xf numFmtId="0" fontId="1" fillId="0" borderId="19" xfId="4" applyNumberFormat="1" applyFont="1" applyBorder="1" applyAlignment="1">
      <alignment wrapText="1"/>
    </xf>
    <xf numFmtId="1" fontId="1" fillId="0" borderId="20" xfId="4" applyNumberFormat="1" applyBorder="1" applyAlignment="1">
      <alignment horizontal="center"/>
    </xf>
    <xf numFmtId="0" fontId="1" fillId="0" borderId="21" xfId="4" applyNumberFormat="1" applyFont="1" applyBorder="1" applyAlignment="1">
      <alignment wrapText="1"/>
    </xf>
    <xf numFmtId="1" fontId="1" fillId="0" borderId="22" xfId="4" applyNumberFormat="1" applyBorder="1" applyAlignment="1">
      <alignment horizontal="center"/>
    </xf>
    <xf numFmtId="0" fontId="1" fillId="0" borderId="0" xfId="4" applyNumberFormat="1" applyFont="1" applyBorder="1" applyAlignment="1">
      <alignment wrapText="1"/>
    </xf>
    <xf numFmtId="0" fontId="1" fillId="0" borderId="2" xfId="4" applyNumberFormat="1" applyFont="1" applyBorder="1" applyAlignment="1">
      <alignment wrapText="1"/>
    </xf>
    <xf numFmtId="0" fontId="1" fillId="0" borderId="1" xfId="4" applyNumberFormat="1" applyFont="1" applyBorder="1" applyAlignment="1">
      <alignment wrapText="1"/>
    </xf>
    <xf numFmtId="49" fontId="1" fillId="0" borderId="1" xfId="4" applyNumberFormat="1" applyFont="1" applyBorder="1"/>
    <xf numFmtId="0" fontId="1" fillId="0" borderId="1" xfId="4" applyBorder="1" applyAlignment="1">
      <alignment wrapText="1"/>
    </xf>
    <xf numFmtId="0" fontId="1" fillId="0" borderId="0" xfId="4" applyFont="1" applyBorder="1" applyAlignment="1">
      <alignment wrapText="1"/>
    </xf>
    <xf numFmtId="1" fontId="1" fillId="0" borderId="0" xfId="4" applyNumberFormat="1" applyBorder="1" applyAlignment="1">
      <alignment horizontal="center"/>
    </xf>
    <xf numFmtId="49" fontId="1" fillId="0" borderId="0" xfId="4" applyNumberFormat="1" applyFont="1" applyBorder="1" applyAlignment="1">
      <alignment horizontal="center"/>
    </xf>
    <xf numFmtId="4" fontId="1" fillId="0" borderId="0" xfId="4" applyNumberFormat="1" applyFont="1" applyFill="1" applyBorder="1" applyAlignment="1">
      <alignment horizontal="center"/>
    </xf>
    <xf numFmtId="4" fontId="1" fillId="0" borderId="0" xfId="4" applyNumberFormat="1" applyFill="1" applyBorder="1" applyAlignment="1">
      <alignment horizontal="center"/>
    </xf>
    <xf numFmtId="4" fontId="1" fillId="0" borderId="0" xfId="4" applyNumberFormat="1" applyBorder="1" applyAlignment="1">
      <alignment horizontal="center"/>
    </xf>
    <xf numFmtId="0" fontId="1" fillId="0" borderId="0" xfId="0" applyFont="1" applyBorder="1" applyAlignment="1">
      <alignment horizontal="center"/>
    </xf>
    <xf numFmtId="0" fontId="1" fillId="0" borderId="0" xfId="4" applyFill="1" applyBorder="1" applyAlignment="1"/>
    <xf numFmtId="0" fontId="17" fillId="0" borderId="0" xfId="0" applyFont="1"/>
    <xf numFmtId="0" fontId="1" fillId="0" borderId="0" xfId="0" applyFont="1"/>
  </cellXfs>
  <cellStyles count="5">
    <cellStyle name="Обычный" xfId="0" builtinId="0"/>
    <cellStyle name="Обычный 2" xfId="3"/>
    <cellStyle name="Обычный_117_2" xfId="2"/>
    <cellStyle name="Обычный_124_1" xfId="1"/>
    <cellStyle name="Обычный_124_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8190%20&#10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2;&#1086;&#1080;%20&#1044;&#1086;&#1082;&#1091;&#1084;&#1077;&#1085;&#1090;&#1099;\&#1054;&#1090;&#1095;&#1077;&#1090;&#1085;&#1086;&#1089;&#1090;&#1100;%202013%20&#1075;&#1086;&#1076;\&#1085;&#1086;&#1103;&#1073;&#1088;&#1100;%202013\18190%20&#1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1"/>
      <sheetName val="124_2"/>
      <sheetName val="124_3"/>
      <sheetName val="117_1"/>
      <sheetName val="117_2"/>
      <sheetName val="117_3"/>
      <sheetName val="128"/>
      <sheetName val="127.1"/>
      <sheetName val="127.2"/>
      <sheetName val="127.3"/>
    </sheetNames>
    <sheetDataSet>
      <sheetData sheetId="0" refreshError="1"/>
      <sheetData sheetId="1" refreshError="1">
        <row r="8">
          <cell r="D8">
            <v>611800</v>
          </cell>
        </row>
        <row r="10">
          <cell r="D10">
            <v>21700</v>
          </cell>
          <cell r="E10">
            <v>21438</v>
          </cell>
        </row>
        <row r="11">
          <cell r="D11">
            <v>6600</v>
          </cell>
          <cell r="E11">
            <v>6474.27</v>
          </cell>
        </row>
        <row r="14">
          <cell r="D14">
            <v>105700</v>
          </cell>
        </row>
        <row r="16">
          <cell r="D16">
            <v>93900</v>
          </cell>
        </row>
        <row r="23">
          <cell r="E23">
            <v>0</v>
          </cell>
        </row>
        <row r="30">
          <cell r="D30">
            <v>1500</v>
          </cell>
        </row>
        <row r="32">
          <cell r="D32">
            <v>200</v>
          </cell>
          <cell r="E32">
            <v>200</v>
          </cell>
        </row>
        <row r="34">
          <cell r="D34">
            <v>150000</v>
          </cell>
        </row>
        <row r="37">
          <cell r="D37">
            <v>16300</v>
          </cell>
          <cell r="E37">
            <v>16285.47</v>
          </cell>
        </row>
        <row r="39">
          <cell r="D39">
            <v>144200</v>
          </cell>
          <cell r="E39">
            <v>144198.6</v>
          </cell>
        </row>
        <row r="48">
          <cell r="D48">
            <v>153200</v>
          </cell>
        </row>
        <row r="54">
          <cell r="D54">
            <v>148100</v>
          </cell>
        </row>
        <row r="58">
          <cell r="D58">
            <v>37000</v>
          </cell>
          <cell r="E58">
            <v>37000</v>
          </cell>
        </row>
        <row r="60">
          <cell r="E60">
            <v>239370</v>
          </cell>
        </row>
        <row r="61">
          <cell r="D61">
            <v>36200</v>
          </cell>
          <cell r="E61">
            <v>21337.5</v>
          </cell>
        </row>
        <row r="63">
          <cell r="D63">
            <v>18300</v>
          </cell>
          <cell r="E63">
            <v>18139.810000000001</v>
          </cell>
        </row>
        <row r="68">
          <cell r="D68">
            <v>620000</v>
          </cell>
        </row>
        <row r="77">
          <cell r="D77">
            <v>60000</v>
          </cell>
          <cell r="E77">
            <v>60000</v>
          </cell>
        </row>
        <row r="82">
          <cell r="D82">
            <v>1300</v>
          </cell>
          <cell r="E82">
            <v>1287.53</v>
          </cell>
        </row>
      </sheetData>
      <sheetData sheetId="2" refreshError="1">
        <row r="6">
          <cell r="D6">
            <v>2384100</v>
          </cell>
        </row>
      </sheetData>
      <sheetData sheetId="3" refreshError="1">
        <row r="14">
          <cell r="D14">
            <v>14306700</v>
          </cell>
        </row>
      </sheetData>
      <sheetData sheetId="4" refreshError="1">
        <row r="4">
          <cell r="D4">
            <v>16690800</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1"/>
      <sheetName val="124_2"/>
      <sheetName val="124_3"/>
      <sheetName val="117_1"/>
      <sheetName val="117_2"/>
      <sheetName val="117_3"/>
      <sheetName val="128"/>
      <sheetName val="127.1"/>
      <sheetName val="127.2"/>
      <sheetName val="127.3"/>
    </sheetNames>
    <sheetDataSet>
      <sheetData sheetId="0"/>
      <sheetData sheetId="1">
        <row r="24">
          <cell r="D24">
            <v>89700</v>
          </cell>
          <cell r="E24">
            <v>45551.39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sqref="A1:XFD1048576"/>
    </sheetView>
  </sheetViews>
  <sheetFormatPr defaultColWidth="8.85546875" defaultRowHeight="15" x14ac:dyDescent="0.25"/>
  <cols>
    <col min="1" max="1" width="37.140625" style="1" customWidth="1"/>
    <col min="2" max="2" width="4.28515625" customWidth="1"/>
    <col min="3" max="3" width="23.28515625" customWidth="1"/>
    <col min="4" max="6" width="15.140625" customWidth="1"/>
    <col min="257" max="257" width="37.140625" customWidth="1"/>
    <col min="258" max="258" width="4.28515625" customWidth="1"/>
    <col min="259" max="259" width="23.28515625" customWidth="1"/>
    <col min="260" max="262" width="15.140625" customWidth="1"/>
    <col min="513" max="513" width="37.140625" customWidth="1"/>
    <col min="514" max="514" width="4.28515625" customWidth="1"/>
    <col min="515" max="515" width="23.28515625" customWidth="1"/>
    <col min="516" max="518" width="15.140625" customWidth="1"/>
    <col min="769" max="769" width="37.140625" customWidth="1"/>
    <col min="770" max="770" width="4.28515625" customWidth="1"/>
    <col min="771" max="771" width="23.28515625" customWidth="1"/>
    <col min="772" max="774" width="15.140625" customWidth="1"/>
    <col min="1025" max="1025" width="37.140625" customWidth="1"/>
    <col min="1026" max="1026" width="4.28515625" customWidth="1"/>
    <col min="1027" max="1027" width="23.28515625" customWidth="1"/>
    <col min="1028" max="1030" width="15.140625" customWidth="1"/>
    <col min="1281" max="1281" width="37.140625" customWidth="1"/>
    <col min="1282" max="1282" width="4.28515625" customWidth="1"/>
    <col min="1283" max="1283" width="23.28515625" customWidth="1"/>
    <col min="1284" max="1286" width="15.140625" customWidth="1"/>
    <col min="1537" max="1537" width="37.140625" customWidth="1"/>
    <col min="1538" max="1538" width="4.28515625" customWidth="1"/>
    <col min="1539" max="1539" width="23.28515625" customWidth="1"/>
    <col min="1540" max="1542" width="15.140625" customWidth="1"/>
    <col min="1793" max="1793" width="37.140625" customWidth="1"/>
    <col min="1794" max="1794" width="4.28515625" customWidth="1"/>
    <col min="1795" max="1795" width="23.28515625" customWidth="1"/>
    <col min="1796" max="1798" width="15.140625" customWidth="1"/>
    <col min="2049" max="2049" width="37.140625" customWidth="1"/>
    <col min="2050" max="2050" width="4.28515625" customWidth="1"/>
    <col min="2051" max="2051" width="23.28515625" customWidth="1"/>
    <col min="2052" max="2054" width="15.140625" customWidth="1"/>
    <col min="2305" max="2305" width="37.140625" customWidth="1"/>
    <col min="2306" max="2306" width="4.28515625" customWidth="1"/>
    <col min="2307" max="2307" width="23.28515625" customWidth="1"/>
    <col min="2308" max="2310" width="15.140625" customWidth="1"/>
    <col min="2561" max="2561" width="37.140625" customWidth="1"/>
    <col min="2562" max="2562" width="4.28515625" customWidth="1"/>
    <col min="2563" max="2563" width="23.28515625" customWidth="1"/>
    <col min="2564" max="2566" width="15.140625" customWidth="1"/>
    <col min="2817" max="2817" width="37.140625" customWidth="1"/>
    <col min="2818" max="2818" width="4.28515625" customWidth="1"/>
    <col min="2819" max="2819" width="23.28515625" customWidth="1"/>
    <col min="2820" max="2822" width="15.140625" customWidth="1"/>
    <col min="3073" max="3073" width="37.140625" customWidth="1"/>
    <col min="3074" max="3074" width="4.28515625" customWidth="1"/>
    <col min="3075" max="3075" width="23.28515625" customWidth="1"/>
    <col min="3076" max="3078" width="15.140625" customWidth="1"/>
    <col min="3329" max="3329" width="37.140625" customWidth="1"/>
    <col min="3330" max="3330" width="4.28515625" customWidth="1"/>
    <col min="3331" max="3331" width="23.28515625" customWidth="1"/>
    <col min="3332" max="3334" width="15.140625" customWidth="1"/>
    <col min="3585" max="3585" width="37.140625" customWidth="1"/>
    <col min="3586" max="3586" width="4.28515625" customWidth="1"/>
    <col min="3587" max="3587" width="23.28515625" customWidth="1"/>
    <col min="3588" max="3590" width="15.140625" customWidth="1"/>
    <col min="3841" max="3841" width="37.140625" customWidth="1"/>
    <col min="3842" max="3842" width="4.28515625" customWidth="1"/>
    <col min="3843" max="3843" width="23.28515625" customWidth="1"/>
    <col min="3844" max="3846" width="15.140625" customWidth="1"/>
    <col min="4097" max="4097" width="37.140625" customWidth="1"/>
    <col min="4098" max="4098" width="4.28515625" customWidth="1"/>
    <col min="4099" max="4099" width="23.28515625" customWidth="1"/>
    <col min="4100" max="4102" width="15.140625" customWidth="1"/>
    <col min="4353" max="4353" width="37.140625" customWidth="1"/>
    <col min="4354" max="4354" width="4.28515625" customWidth="1"/>
    <col min="4355" max="4355" width="23.28515625" customWidth="1"/>
    <col min="4356" max="4358" width="15.140625" customWidth="1"/>
    <col min="4609" max="4609" width="37.140625" customWidth="1"/>
    <col min="4610" max="4610" width="4.28515625" customWidth="1"/>
    <col min="4611" max="4611" width="23.28515625" customWidth="1"/>
    <col min="4612" max="4614" width="15.140625" customWidth="1"/>
    <col min="4865" max="4865" width="37.140625" customWidth="1"/>
    <col min="4866" max="4866" width="4.28515625" customWidth="1"/>
    <col min="4867" max="4867" width="23.28515625" customWidth="1"/>
    <col min="4868" max="4870" width="15.140625" customWidth="1"/>
    <col min="5121" max="5121" width="37.140625" customWidth="1"/>
    <col min="5122" max="5122" width="4.28515625" customWidth="1"/>
    <col min="5123" max="5123" width="23.28515625" customWidth="1"/>
    <col min="5124" max="5126" width="15.140625" customWidth="1"/>
    <col min="5377" max="5377" width="37.140625" customWidth="1"/>
    <col min="5378" max="5378" width="4.28515625" customWidth="1"/>
    <col min="5379" max="5379" width="23.28515625" customWidth="1"/>
    <col min="5380" max="5382" width="15.140625" customWidth="1"/>
    <col min="5633" max="5633" width="37.140625" customWidth="1"/>
    <col min="5634" max="5634" width="4.28515625" customWidth="1"/>
    <col min="5635" max="5635" width="23.28515625" customWidth="1"/>
    <col min="5636" max="5638" width="15.140625" customWidth="1"/>
    <col min="5889" max="5889" width="37.140625" customWidth="1"/>
    <col min="5890" max="5890" width="4.28515625" customWidth="1"/>
    <col min="5891" max="5891" width="23.28515625" customWidth="1"/>
    <col min="5892" max="5894" width="15.140625" customWidth="1"/>
    <col min="6145" max="6145" width="37.140625" customWidth="1"/>
    <col min="6146" max="6146" width="4.28515625" customWidth="1"/>
    <col min="6147" max="6147" width="23.28515625" customWidth="1"/>
    <col min="6148" max="6150" width="15.140625" customWidth="1"/>
    <col min="6401" max="6401" width="37.140625" customWidth="1"/>
    <col min="6402" max="6402" width="4.28515625" customWidth="1"/>
    <col min="6403" max="6403" width="23.28515625" customWidth="1"/>
    <col min="6404" max="6406" width="15.140625" customWidth="1"/>
    <col min="6657" max="6657" width="37.140625" customWidth="1"/>
    <col min="6658" max="6658" width="4.28515625" customWidth="1"/>
    <col min="6659" max="6659" width="23.28515625" customWidth="1"/>
    <col min="6660" max="6662" width="15.140625" customWidth="1"/>
    <col min="6913" max="6913" width="37.140625" customWidth="1"/>
    <col min="6914" max="6914" width="4.28515625" customWidth="1"/>
    <col min="6915" max="6915" width="23.28515625" customWidth="1"/>
    <col min="6916" max="6918" width="15.140625" customWidth="1"/>
    <col min="7169" max="7169" width="37.140625" customWidth="1"/>
    <col min="7170" max="7170" width="4.28515625" customWidth="1"/>
    <col min="7171" max="7171" width="23.28515625" customWidth="1"/>
    <col min="7172" max="7174" width="15.140625" customWidth="1"/>
    <col min="7425" max="7425" width="37.140625" customWidth="1"/>
    <col min="7426" max="7426" width="4.28515625" customWidth="1"/>
    <col min="7427" max="7427" width="23.28515625" customWidth="1"/>
    <col min="7428" max="7430" width="15.140625" customWidth="1"/>
    <col min="7681" max="7681" width="37.140625" customWidth="1"/>
    <col min="7682" max="7682" width="4.28515625" customWidth="1"/>
    <col min="7683" max="7683" width="23.28515625" customWidth="1"/>
    <col min="7684" max="7686" width="15.140625" customWidth="1"/>
    <col min="7937" max="7937" width="37.140625" customWidth="1"/>
    <col min="7938" max="7938" width="4.28515625" customWidth="1"/>
    <col min="7939" max="7939" width="23.28515625" customWidth="1"/>
    <col min="7940" max="7942" width="15.140625" customWidth="1"/>
    <col min="8193" max="8193" width="37.140625" customWidth="1"/>
    <col min="8194" max="8194" width="4.28515625" customWidth="1"/>
    <col min="8195" max="8195" width="23.28515625" customWidth="1"/>
    <col min="8196" max="8198" width="15.140625" customWidth="1"/>
    <col min="8449" max="8449" width="37.140625" customWidth="1"/>
    <col min="8450" max="8450" width="4.28515625" customWidth="1"/>
    <col min="8451" max="8451" width="23.28515625" customWidth="1"/>
    <col min="8452" max="8454" width="15.140625" customWidth="1"/>
    <col min="8705" max="8705" width="37.140625" customWidth="1"/>
    <col min="8706" max="8706" width="4.28515625" customWidth="1"/>
    <col min="8707" max="8707" width="23.28515625" customWidth="1"/>
    <col min="8708" max="8710" width="15.140625" customWidth="1"/>
    <col min="8961" max="8961" width="37.140625" customWidth="1"/>
    <col min="8962" max="8962" width="4.28515625" customWidth="1"/>
    <col min="8963" max="8963" width="23.28515625" customWidth="1"/>
    <col min="8964" max="8966" width="15.140625" customWidth="1"/>
    <col min="9217" max="9217" width="37.140625" customWidth="1"/>
    <col min="9218" max="9218" width="4.28515625" customWidth="1"/>
    <col min="9219" max="9219" width="23.28515625" customWidth="1"/>
    <col min="9220" max="9222" width="15.140625" customWidth="1"/>
    <col min="9473" max="9473" width="37.140625" customWidth="1"/>
    <col min="9474" max="9474" width="4.28515625" customWidth="1"/>
    <col min="9475" max="9475" width="23.28515625" customWidth="1"/>
    <col min="9476" max="9478" width="15.140625" customWidth="1"/>
    <col min="9729" max="9729" width="37.140625" customWidth="1"/>
    <col min="9730" max="9730" width="4.28515625" customWidth="1"/>
    <col min="9731" max="9731" width="23.28515625" customWidth="1"/>
    <col min="9732" max="9734" width="15.140625" customWidth="1"/>
    <col min="9985" max="9985" width="37.140625" customWidth="1"/>
    <col min="9986" max="9986" width="4.28515625" customWidth="1"/>
    <col min="9987" max="9987" width="23.28515625" customWidth="1"/>
    <col min="9988" max="9990" width="15.140625" customWidth="1"/>
    <col min="10241" max="10241" width="37.140625" customWidth="1"/>
    <col min="10242" max="10242" width="4.28515625" customWidth="1"/>
    <col min="10243" max="10243" width="23.28515625" customWidth="1"/>
    <col min="10244" max="10246" width="15.140625" customWidth="1"/>
    <col min="10497" max="10497" width="37.140625" customWidth="1"/>
    <col min="10498" max="10498" width="4.28515625" customWidth="1"/>
    <col min="10499" max="10499" width="23.28515625" customWidth="1"/>
    <col min="10500" max="10502" width="15.140625" customWidth="1"/>
    <col min="10753" max="10753" width="37.140625" customWidth="1"/>
    <col min="10754" max="10754" width="4.28515625" customWidth="1"/>
    <col min="10755" max="10755" width="23.28515625" customWidth="1"/>
    <col min="10756" max="10758" width="15.140625" customWidth="1"/>
    <col min="11009" max="11009" width="37.140625" customWidth="1"/>
    <col min="11010" max="11010" width="4.28515625" customWidth="1"/>
    <col min="11011" max="11011" width="23.28515625" customWidth="1"/>
    <col min="11012" max="11014" width="15.140625" customWidth="1"/>
    <col min="11265" max="11265" width="37.140625" customWidth="1"/>
    <col min="11266" max="11266" width="4.28515625" customWidth="1"/>
    <col min="11267" max="11267" width="23.28515625" customWidth="1"/>
    <col min="11268" max="11270" width="15.140625" customWidth="1"/>
    <col min="11521" max="11521" width="37.140625" customWidth="1"/>
    <col min="11522" max="11522" width="4.28515625" customWidth="1"/>
    <col min="11523" max="11523" width="23.28515625" customWidth="1"/>
    <col min="11524" max="11526" width="15.140625" customWidth="1"/>
    <col min="11777" max="11777" width="37.140625" customWidth="1"/>
    <col min="11778" max="11778" width="4.28515625" customWidth="1"/>
    <col min="11779" max="11779" width="23.28515625" customWidth="1"/>
    <col min="11780" max="11782" width="15.140625" customWidth="1"/>
    <col min="12033" max="12033" width="37.140625" customWidth="1"/>
    <col min="12034" max="12034" width="4.28515625" customWidth="1"/>
    <col min="12035" max="12035" width="23.28515625" customWidth="1"/>
    <col min="12036" max="12038" width="15.140625" customWidth="1"/>
    <col min="12289" max="12289" width="37.140625" customWidth="1"/>
    <col min="12290" max="12290" width="4.28515625" customWidth="1"/>
    <col min="12291" max="12291" width="23.28515625" customWidth="1"/>
    <col min="12292" max="12294" width="15.140625" customWidth="1"/>
    <col min="12545" max="12545" width="37.140625" customWidth="1"/>
    <col min="12546" max="12546" width="4.28515625" customWidth="1"/>
    <col min="12547" max="12547" width="23.28515625" customWidth="1"/>
    <col min="12548" max="12550" width="15.140625" customWidth="1"/>
    <col min="12801" max="12801" width="37.140625" customWidth="1"/>
    <col min="12802" max="12802" width="4.28515625" customWidth="1"/>
    <col min="12803" max="12803" width="23.28515625" customWidth="1"/>
    <col min="12804" max="12806" width="15.140625" customWidth="1"/>
    <col min="13057" max="13057" width="37.140625" customWidth="1"/>
    <col min="13058" max="13058" width="4.28515625" customWidth="1"/>
    <col min="13059" max="13059" width="23.28515625" customWidth="1"/>
    <col min="13060" max="13062" width="15.140625" customWidth="1"/>
    <col min="13313" max="13313" width="37.140625" customWidth="1"/>
    <col min="13314" max="13314" width="4.28515625" customWidth="1"/>
    <col min="13315" max="13315" width="23.28515625" customWidth="1"/>
    <col min="13316" max="13318" width="15.140625" customWidth="1"/>
    <col min="13569" max="13569" width="37.140625" customWidth="1"/>
    <col min="13570" max="13570" width="4.28515625" customWidth="1"/>
    <col min="13571" max="13571" width="23.28515625" customWidth="1"/>
    <col min="13572" max="13574" width="15.140625" customWidth="1"/>
    <col min="13825" max="13825" width="37.140625" customWidth="1"/>
    <col min="13826" max="13826" width="4.28515625" customWidth="1"/>
    <col min="13827" max="13827" width="23.28515625" customWidth="1"/>
    <col min="13828" max="13830" width="15.140625" customWidth="1"/>
    <col min="14081" max="14081" width="37.140625" customWidth="1"/>
    <col min="14082" max="14082" width="4.28515625" customWidth="1"/>
    <col min="14083" max="14083" width="23.28515625" customWidth="1"/>
    <col min="14084" max="14086" width="15.140625" customWidth="1"/>
    <col min="14337" max="14337" width="37.140625" customWidth="1"/>
    <col min="14338" max="14338" width="4.28515625" customWidth="1"/>
    <col min="14339" max="14339" width="23.28515625" customWidth="1"/>
    <col min="14340" max="14342" width="15.140625" customWidth="1"/>
    <col min="14593" max="14593" width="37.140625" customWidth="1"/>
    <col min="14594" max="14594" width="4.28515625" customWidth="1"/>
    <col min="14595" max="14595" width="23.28515625" customWidth="1"/>
    <col min="14596" max="14598" width="15.140625" customWidth="1"/>
    <col min="14849" max="14849" width="37.140625" customWidth="1"/>
    <col min="14850" max="14850" width="4.28515625" customWidth="1"/>
    <col min="14851" max="14851" width="23.28515625" customWidth="1"/>
    <col min="14852" max="14854" width="15.140625" customWidth="1"/>
    <col min="15105" max="15105" width="37.140625" customWidth="1"/>
    <col min="15106" max="15106" width="4.28515625" customWidth="1"/>
    <col min="15107" max="15107" width="23.28515625" customWidth="1"/>
    <col min="15108" max="15110" width="15.140625" customWidth="1"/>
    <col min="15361" max="15361" width="37.140625" customWidth="1"/>
    <col min="15362" max="15362" width="4.28515625" customWidth="1"/>
    <col min="15363" max="15363" width="23.28515625" customWidth="1"/>
    <col min="15364" max="15366" width="15.140625" customWidth="1"/>
    <col min="15617" max="15617" width="37.140625" customWidth="1"/>
    <col min="15618" max="15618" width="4.28515625" customWidth="1"/>
    <col min="15619" max="15619" width="23.28515625" customWidth="1"/>
    <col min="15620" max="15622" width="15.140625" customWidth="1"/>
    <col min="15873" max="15873" width="37.140625" customWidth="1"/>
    <col min="15874" max="15874" width="4.28515625" customWidth="1"/>
    <col min="15875" max="15875" width="23.28515625" customWidth="1"/>
    <col min="15876" max="15878" width="15.140625" customWidth="1"/>
    <col min="16129" max="16129" width="37.140625" customWidth="1"/>
    <col min="16130" max="16130" width="4.28515625" customWidth="1"/>
    <col min="16131" max="16131" width="23.28515625" customWidth="1"/>
    <col min="16132" max="16134" width="15.140625" customWidth="1"/>
  </cols>
  <sheetData>
    <row r="1" spans="1:6" x14ac:dyDescent="0.25">
      <c r="C1" s="26"/>
      <c r="D1" s="26"/>
      <c r="E1" s="26"/>
      <c r="F1" s="26"/>
    </row>
    <row r="2" spans="1:6" x14ac:dyDescent="0.25">
      <c r="C2" s="2"/>
      <c r="D2" s="2"/>
      <c r="E2" s="2"/>
      <c r="F2" s="2"/>
    </row>
    <row r="3" spans="1:6" ht="16.149999999999999" customHeight="1" x14ac:dyDescent="0.25">
      <c r="A3" s="27" t="s">
        <v>0</v>
      </c>
      <c r="B3" s="27"/>
      <c r="C3" s="27"/>
      <c r="D3" s="27"/>
      <c r="E3" s="27"/>
      <c r="F3" s="27"/>
    </row>
    <row r="4" spans="1:6" x14ac:dyDescent="0.25">
      <c r="B4" s="28" t="s">
        <v>1</v>
      </c>
      <c r="C4" s="28"/>
      <c r="D4" s="3"/>
      <c r="E4" s="3"/>
      <c r="F4" s="4" t="s">
        <v>2</v>
      </c>
    </row>
    <row r="5" spans="1:6" x14ac:dyDescent="0.25">
      <c r="B5" s="5"/>
      <c r="C5" s="5"/>
      <c r="D5" s="3"/>
      <c r="E5" s="3"/>
      <c r="F5" s="4">
        <v>503117</v>
      </c>
    </row>
    <row r="6" spans="1:6" x14ac:dyDescent="0.25">
      <c r="B6" s="6"/>
      <c r="C6" s="6"/>
      <c r="D6" s="3"/>
      <c r="E6" s="3" t="s">
        <v>3</v>
      </c>
      <c r="F6" s="7">
        <v>41518</v>
      </c>
    </row>
    <row r="7" spans="1:6" x14ac:dyDescent="0.25">
      <c r="A7" s="8" t="s">
        <v>4</v>
      </c>
      <c r="B7" s="3"/>
      <c r="C7" s="3"/>
      <c r="D7" s="3"/>
      <c r="E7" s="3" t="s">
        <v>5</v>
      </c>
      <c r="F7" s="4">
        <v>4226066</v>
      </c>
    </row>
    <row r="8" spans="1:6" ht="13.15" customHeight="1" x14ac:dyDescent="0.25">
      <c r="A8" s="29" t="s">
        <v>6</v>
      </c>
      <c r="B8" s="29"/>
      <c r="C8" s="29"/>
      <c r="D8" s="3"/>
      <c r="E8" s="3" t="s">
        <v>7</v>
      </c>
      <c r="F8" s="4">
        <v>951</v>
      </c>
    </row>
    <row r="9" spans="1:6" x14ac:dyDescent="0.25">
      <c r="A9" s="5" t="s">
        <v>8</v>
      </c>
      <c r="B9" s="3"/>
      <c r="C9" s="3"/>
      <c r="D9" s="3"/>
      <c r="E9" s="3" t="s">
        <v>9</v>
      </c>
      <c r="F9" s="4">
        <v>60226805000</v>
      </c>
    </row>
    <row r="10" spans="1:6" x14ac:dyDescent="0.25">
      <c r="A10" s="8" t="s">
        <v>10</v>
      </c>
      <c r="B10" s="3"/>
      <c r="C10" s="3"/>
      <c r="D10" s="3"/>
      <c r="E10" s="3"/>
      <c r="F10" s="4"/>
    </row>
    <row r="11" spans="1:6" x14ac:dyDescent="0.25">
      <c r="A11" s="8" t="s">
        <v>11</v>
      </c>
      <c r="B11" s="3"/>
      <c r="C11" s="3"/>
      <c r="D11" s="3"/>
      <c r="E11" s="3"/>
      <c r="F11" s="4">
        <v>383</v>
      </c>
    </row>
    <row r="12" spans="1:6" ht="23.45" customHeight="1" x14ac:dyDescent="0.25">
      <c r="A12" s="30" t="s">
        <v>12</v>
      </c>
      <c r="B12" s="30"/>
      <c r="C12" s="30"/>
      <c r="D12" s="30"/>
      <c r="E12" s="30"/>
      <c r="F12" s="30"/>
    </row>
    <row r="13" spans="1:6" ht="51" customHeight="1" x14ac:dyDescent="0.25">
      <c r="A13" s="9" t="s">
        <v>13</v>
      </c>
      <c r="B13" s="9" t="s">
        <v>14</v>
      </c>
      <c r="C13" s="9" t="s">
        <v>15</v>
      </c>
      <c r="D13" s="9" t="s">
        <v>16</v>
      </c>
      <c r="E13" s="9" t="s">
        <v>17</v>
      </c>
      <c r="F13" s="9" t="s">
        <v>18</v>
      </c>
    </row>
    <row r="14" spans="1:6" s="11" customFormat="1" ht="12.75" x14ac:dyDescent="0.2">
      <c r="A14" s="10">
        <v>1</v>
      </c>
      <c r="B14" s="10">
        <v>2</v>
      </c>
      <c r="C14" s="10">
        <v>3</v>
      </c>
      <c r="D14" s="10" t="s">
        <v>19</v>
      </c>
      <c r="E14" s="10" t="s">
        <v>20</v>
      </c>
      <c r="F14" s="10"/>
    </row>
    <row r="15" spans="1:6" s="3" customFormat="1" ht="16.149999999999999" customHeight="1" x14ac:dyDescent="0.2">
      <c r="A15" s="12" t="s">
        <v>21</v>
      </c>
      <c r="B15" s="13" t="s">
        <v>22</v>
      </c>
      <c r="C15" s="13" t="s">
        <v>23</v>
      </c>
      <c r="D15" s="14">
        <v>14306700</v>
      </c>
      <c r="E15" s="15">
        <v>8066320.7599999998</v>
      </c>
      <c r="F15" s="15">
        <f>E15-D15</f>
        <v>-6240379.2400000002</v>
      </c>
    </row>
    <row r="16" spans="1:6" s="3" customFormat="1" ht="16.149999999999999" customHeight="1" x14ac:dyDescent="0.2">
      <c r="A16" s="12" t="s">
        <v>24</v>
      </c>
      <c r="B16" s="13" t="s">
        <v>22</v>
      </c>
      <c r="C16" s="13"/>
      <c r="D16" s="14"/>
      <c r="E16" s="15"/>
      <c r="F16" s="15"/>
    </row>
    <row r="17" spans="1:6" s="3" customFormat="1" ht="15" customHeight="1" x14ac:dyDescent="0.2">
      <c r="A17" s="12" t="s">
        <v>25</v>
      </c>
      <c r="B17" s="13" t="s">
        <v>22</v>
      </c>
      <c r="C17" s="16" t="s">
        <v>26</v>
      </c>
      <c r="D17" s="14">
        <v>12896600</v>
      </c>
      <c r="E17" s="15">
        <v>7916820.7599999998</v>
      </c>
      <c r="F17" s="15">
        <f t="shared" ref="F17:F73" si="0">E17-D17</f>
        <v>-4979779.24</v>
      </c>
    </row>
    <row r="18" spans="1:6" s="3" customFormat="1" ht="17.45" customHeight="1" x14ac:dyDescent="0.2">
      <c r="A18" s="12" t="s">
        <v>27</v>
      </c>
      <c r="B18" s="13" t="s">
        <v>22</v>
      </c>
      <c r="C18" s="16" t="s">
        <v>28</v>
      </c>
      <c r="D18" s="15">
        <v>8128400</v>
      </c>
      <c r="E18" s="17">
        <v>5655556.96</v>
      </c>
      <c r="F18" s="17">
        <f t="shared" si="0"/>
        <v>-2472843.04</v>
      </c>
    </row>
    <row r="19" spans="1:6" s="3" customFormat="1" ht="19.899999999999999" customHeight="1" x14ac:dyDescent="0.2">
      <c r="A19" s="12" t="s">
        <v>29</v>
      </c>
      <c r="B19" s="13" t="s">
        <v>22</v>
      </c>
      <c r="C19" s="16" t="s">
        <v>30</v>
      </c>
      <c r="D19" s="15">
        <v>8128400</v>
      </c>
      <c r="E19" s="17">
        <v>5655556.96</v>
      </c>
      <c r="F19" s="17">
        <f t="shared" si="0"/>
        <v>-2472843.04</v>
      </c>
    </row>
    <row r="20" spans="1:6" s="3" customFormat="1" ht="70.150000000000006" customHeight="1" x14ac:dyDescent="0.2">
      <c r="A20" s="12" t="s">
        <v>31</v>
      </c>
      <c r="B20" s="13" t="s">
        <v>22</v>
      </c>
      <c r="C20" s="16" t="s">
        <v>32</v>
      </c>
      <c r="D20" s="15">
        <v>8128400</v>
      </c>
      <c r="E20" s="17">
        <v>5641941.4800000004</v>
      </c>
      <c r="F20" s="17">
        <f t="shared" si="0"/>
        <v>-2486458.5199999996</v>
      </c>
    </row>
    <row r="21" spans="1:6" s="3" customFormat="1" ht="100.9" customHeight="1" x14ac:dyDescent="0.2">
      <c r="A21" s="12" t="s">
        <v>33</v>
      </c>
      <c r="B21" s="13" t="s">
        <v>22</v>
      </c>
      <c r="C21" s="16" t="s">
        <v>34</v>
      </c>
      <c r="D21" s="15"/>
      <c r="E21" s="17">
        <v>5980.34</v>
      </c>
      <c r="F21" s="17">
        <f>E21-D21</f>
        <v>5980.34</v>
      </c>
    </row>
    <row r="22" spans="1:6" s="3" customFormat="1" ht="45" customHeight="1" x14ac:dyDescent="0.2">
      <c r="A22" s="12" t="s">
        <v>35</v>
      </c>
      <c r="B22" s="13" t="s">
        <v>22</v>
      </c>
      <c r="C22" s="16" t="s">
        <v>36</v>
      </c>
      <c r="D22" s="15"/>
      <c r="E22" s="17">
        <v>7635.14</v>
      </c>
      <c r="F22" s="17">
        <f>E22-D22</f>
        <v>7635.14</v>
      </c>
    </row>
    <row r="23" spans="1:6" s="3" customFormat="1" ht="21.6" customHeight="1" x14ac:dyDescent="0.2">
      <c r="A23" s="12" t="s">
        <v>37</v>
      </c>
      <c r="B23" s="13" t="s">
        <v>22</v>
      </c>
      <c r="C23" s="16" t="s">
        <v>38</v>
      </c>
      <c r="D23" s="18">
        <v>27600</v>
      </c>
      <c r="E23" s="18">
        <v>43014.46</v>
      </c>
      <c r="F23" s="18">
        <f t="shared" si="0"/>
        <v>15414.46</v>
      </c>
    </row>
    <row r="24" spans="1:6" s="3" customFormat="1" ht="29.45" customHeight="1" x14ac:dyDescent="0.2">
      <c r="A24" s="12" t="s">
        <v>39</v>
      </c>
      <c r="B24" s="13" t="s">
        <v>22</v>
      </c>
      <c r="C24" s="16" t="s">
        <v>40</v>
      </c>
      <c r="D24" s="19">
        <v>10300</v>
      </c>
      <c r="E24" s="19">
        <v>12156.96</v>
      </c>
      <c r="F24" s="19">
        <f t="shared" si="0"/>
        <v>1856.9599999999991</v>
      </c>
    </row>
    <row r="25" spans="1:6" s="3" customFormat="1" ht="36" customHeight="1" x14ac:dyDescent="0.2">
      <c r="A25" s="12" t="s">
        <v>41</v>
      </c>
      <c r="B25" s="13" t="s">
        <v>22</v>
      </c>
      <c r="C25" s="16" t="s">
        <v>42</v>
      </c>
      <c r="D25" s="19">
        <v>8100</v>
      </c>
      <c r="E25" s="19">
        <v>5504.82</v>
      </c>
      <c r="F25" s="19">
        <f t="shared" si="0"/>
        <v>-2595.1800000000003</v>
      </c>
    </row>
    <row r="26" spans="1:6" s="3" customFormat="1" ht="36" customHeight="1" x14ac:dyDescent="0.2">
      <c r="A26" s="12" t="s">
        <v>41</v>
      </c>
      <c r="B26" s="13" t="s">
        <v>22</v>
      </c>
      <c r="C26" s="16" t="s">
        <v>43</v>
      </c>
      <c r="D26" s="19">
        <v>8100</v>
      </c>
      <c r="E26" s="19">
        <v>5521.8</v>
      </c>
      <c r="F26" s="19">
        <f t="shared" si="0"/>
        <v>-2578.1999999999998</v>
      </c>
    </row>
    <row r="27" spans="1:6" s="3" customFormat="1" ht="46.15" customHeight="1" x14ac:dyDescent="0.2">
      <c r="A27" s="12" t="s">
        <v>44</v>
      </c>
      <c r="B27" s="13" t="s">
        <v>22</v>
      </c>
      <c r="C27" s="16" t="s">
        <v>45</v>
      </c>
      <c r="D27" s="19"/>
      <c r="E27" s="19">
        <v>-16.98</v>
      </c>
      <c r="F27" s="19"/>
    </row>
    <row r="28" spans="1:6" s="3" customFormat="1" ht="42" customHeight="1" x14ac:dyDescent="0.2">
      <c r="A28" s="12" t="s">
        <v>46</v>
      </c>
      <c r="B28" s="13" t="s">
        <v>22</v>
      </c>
      <c r="C28" s="16" t="s">
        <v>47</v>
      </c>
      <c r="D28" s="19">
        <v>2200</v>
      </c>
      <c r="E28" s="19">
        <v>2909.49</v>
      </c>
      <c r="F28" s="19">
        <f>E28-D28</f>
        <v>709.48999999999978</v>
      </c>
    </row>
    <row r="29" spans="1:6" s="3" customFormat="1" ht="41.45" customHeight="1" x14ac:dyDescent="0.2">
      <c r="A29" s="12" t="s">
        <v>46</v>
      </c>
      <c r="B29" s="13" t="s">
        <v>22</v>
      </c>
      <c r="C29" s="16" t="s">
        <v>48</v>
      </c>
      <c r="D29" s="19">
        <v>2200</v>
      </c>
      <c r="E29" s="19">
        <v>10640.72</v>
      </c>
      <c r="F29" s="19">
        <f t="shared" si="0"/>
        <v>8440.7199999999993</v>
      </c>
    </row>
    <row r="30" spans="1:6" s="3" customFormat="1" ht="47.45" customHeight="1" x14ac:dyDescent="0.2">
      <c r="A30" s="12" t="s">
        <v>44</v>
      </c>
      <c r="B30" s="13" t="s">
        <v>22</v>
      </c>
      <c r="C30" s="16" t="s">
        <v>49</v>
      </c>
      <c r="D30" s="19"/>
      <c r="E30" s="19">
        <v>-7731.23</v>
      </c>
      <c r="F30" s="19"/>
    </row>
    <row r="31" spans="1:6" s="3" customFormat="1" ht="24" customHeight="1" x14ac:dyDescent="0.2">
      <c r="A31" s="12" t="s">
        <v>50</v>
      </c>
      <c r="B31" s="13" t="s">
        <v>22</v>
      </c>
      <c r="C31" s="16" t="s">
        <v>51</v>
      </c>
      <c r="D31" s="19"/>
      <c r="E31" s="19">
        <v>3742.65</v>
      </c>
      <c r="F31" s="19">
        <v>3742.65</v>
      </c>
    </row>
    <row r="32" spans="1:6" s="3" customFormat="1" ht="16.149999999999999" customHeight="1" x14ac:dyDescent="0.2">
      <c r="A32" s="12" t="s">
        <v>52</v>
      </c>
      <c r="B32" s="13" t="s">
        <v>22</v>
      </c>
      <c r="C32" s="16" t="s">
        <v>53</v>
      </c>
      <c r="D32" s="19">
        <v>17300</v>
      </c>
      <c r="E32" s="19">
        <v>30857.5</v>
      </c>
      <c r="F32" s="19">
        <f t="shared" si="0"/>
        <v>13557.5</v>
      </c>
    </row>
    <row r="33" spans="1:6" s="3" customFormat="1" ht="15.6" customHeight="1" x14ac:dyDescent="0.2">
      <c r="A33" s="12" t="str">
        <f>A32</f>
        <v>Единый сельскохозяйственный налог</v>
      </c>
      <c r="B33" s="13" t="s">
        <v>22</v>
      </c>
      <c r="C33" s="16" t="s">
        <v>54</v>
      </c>
      <c r="D33" s="19">
        <v>17300</v>
      </c>
      <c r="E33" s="19">
        <v>30857.5</v>
      </c>
      <c r="F33" s="19">
        <f t="shared" si="0"/>
        <v>13557.5</v>
      </c>
    </row>
    <row r="34" spans="1:6" s="3" customFormat="1" ht="15" customHeight="1" x14ac:dyDescent="0.2">
      <c r="A34" s="12" t="s">
        <v>55</v>
      </c>
      <c r="B34" s="13" t="s">
        <v>22</v>
      </c>
      <c r="C34" s="16" t="s">
        <v>56</v>
      </c>
      <c r="D34" s="18">
        <v>3095000</v>
      </c>
      <c r="E34" s="18">
        <v>1052729.1100000001</v>
      </c>
      <c r="F34" s="18">
        <f t="shared" si="0"/>
        <v>-2042270.89</v>
      </c>
    </row>
    <row r="35" spans="1:6" s="3" customFormat="1" ht="24" customHeight="1" x14ac:dyDescent="0.2">
      <c r="A35" s="12" t="s">
        <v>57</v>
      </c>
      <c r="B35" s="13" t="s">
        <v>22</v>
      </c>
      <c r="C35" s="16" t="s">
        <v>58</v>
      </c>
      <c r="D35" s="19">
        <v>1283200</v>
      </c>
      <c r="E35" s="19">
        <v>70455.41</v>
      </c>
      <c r="F35" s="19">
        <f t="shared" si="0"/>
        <v>-1212744.5900000001</v>
      </c>
    </row>
    <row r="36" spans="1:6" s="3" customFormat="1" ht="45" x14ac:dyDescent="0.2">
      <c r="A36" s="12" t="s">
        <v>59</v>
      </c>
      <c r="B36" s="13" t="s">
        <v>22</v>
      </c>
      <c r="C36" s="16" t="s">
        <v>60</v>
      </c>
      <c r="D36" s="19">
        <v>1283200</v>
      </c>
      <c r="E36" s="19">
        <v>70455.41</v>
      </c>
      <c r="F36" s="19">
        <f t="shared" si="0"/>
        <v>-1212744.5900000001</v>
      </c>
    </row>
    <row r="37" spans="1:6" s="3" customFormat="1" ht="18" customHeight="1" x14ac:dyDescent="0.2">
      <c r="A37" s="12" t="s">
        <v>61</v>
      </c>
      <c r="B37" s="13" t="s">
        <v>22</v>
      </c>
      <c r="C37" s="16" t="s">
        <v>62</v>
      </c>
      <c r="D37" s="19">
        <v>1811800</v>
      </c>
      <c r="E37" s="19">
        <v>982273.7</v>
      </c>
      <c r="F37" s="19">
        <f t="shared" si="0"/>
        <v>-829526.3</v>
      </c>
    </row>
    <row r="38" spans="1:6" s="3" customFormat="1" ht="56.45" customHeight="1" x14ac:dyDescent="0.2">
      <c r="A38" s="12" t="s">
        <v>63</v>
      </c>
      <c r="B38" s="13" t="s">
        <v>22</v>
      </c>
      <c r="C38" s="16" t="s">
        <v>64</v>
      </c>
      <c r="D38" s="19">
        <v>1555300</v>
      </c>
      <c r="E38" s="19">
        <v>692469.92</v>
      </c>
      <c r="F38" s="19">
        <f t="shared" si="0"/>
        <v>-862830.07999999996</v>
      </c>
    </row>
    <row r="39" spans="1:6" s="3" customFormat="1" ht="81" customHeight="1" x14ac:dyDescent="0.2">
      <c r="A39" s="12" t="s">
        <v>65</v>
      </c>
      <c r="B39" s="13" t="s">
        <v>22</v>
      </c>
      <c r="C39" s="16" t="s">
        <v>66</v>
      </c>
      <c r="D39" s="19">
        <v>1555300</v>
      </c>
      <c r="E39" s="19">
        <v>692469.92</v>
      </c>
      <c r="F39" s="19">
        <f t="shared" si="0"/>
        <v>-862830.07999999996</v>
      </c>
    </row>
    <row r="40" spans="1:6" s="3" customFormat="1" ht="49.15" customHeight="1" x14ac:dyDescent="0.2">
      <c r="A40" s="20" t="s">
        <v>67</v>
      </c>
      <c r="B40" s="13" t="s">
        <v>22</v>
      </c>
      <c r="C40" s="21" t="s">
        <v>68</v>
      </c>
      <c r="D40" s="19">
        <v>256500</v>
      </c>
      <c r="E40" s="19">
        <v>289803.78000000003</v>
      </c>
      <c r="F40" s="19">
        <f t="shared" si="0"/>
        <v>33303.780000000028</v>
      </c>
    </row>
    <row r="41" spans="1:6" s="3" customFormat="1" ht="73.150000000000006" customHeight="1" x14ac:dyDescent="0.2">
      <c r="A41" s="12" t="s">
        <v>69</v>
      </c>
      <c r="B41" s="13" t="s">
        <v>22</v>
      </c>
      <c r="C41" s="16" t="s">
        <v>70</v>
      </c>
      <c r="D41" s="19">
        <v>256500</v>
      </c>
      <c r="E41" s="19">
        <v>289803.78000000003</v>
      </c>
      <c r="F41" s="19">
        <f t="shared" si="0"/>
        <v>33303.780000000028</v>
      </c>
    </row>
    <row r="42" spans="1:6" s="3" customFormat="1" ht="24.6" customHeight="1" x14ac:dyDescent="0.2">
      <c r="A42" s="12" t="s">
        <v>71</v>
      </c>
      <c r="B42" s="13" t="s">
        <v>22</v>
      </c>
      <c r="C42" s="16" t="s">
        <v>72</v>
      </c>
      <c r="D42" s="18">
        <v>30000</v>
      </c>
      <c r="E42" s="18">
        <v>45600</v>
      </c>
      <c r="F42" s="18">
        <f t="shared" si="0"/>
        <v>15600</v>
      </c>
    </row>
    <row r="43" spans="1:6" s="3" customFormat="1" ht="51" customHeight="1" x14ac:dyDescent="0.2">
      <c r="A43" s="12" t="s">
        <v>73</v>
      </c>
      <c r="B43" s="13" t="s">
        <v>22</v>
      </c>
      <c r="C43" s="16" t="s">
        <v>74</v>
      </c>
      <c r="D43" s="22">
        <v>30000</v>
      </c>
      <c r="E43" s="22">
        <v>45600</v>
      </c>
      <c r="F43" s="22">
        <f t="shared" si="0"/>
        <v>15600</v>
      </c>
    </row>
    <row r="44" spans="1:6" s="3" customFormat="1" ht="71.45" customHeight="1" x14ac:dyDescent="0.2">
      <c r="A44" s="12" t="s">
        <v>75</v>
      </c>
      <c r="B44" s="13" t="s">
        <v>22</v>
      </c>
      <c r="C44" s="16" t="s">
        <v>76</v>
      </c>
      <c r="D44" s="22">
        <v>30000</v>
      </c>
      <c r="E44" s="22">
        <v>45600</v>
      </c>
      <c r="F44" s="22">
        <f t="shared" si="0"/>
        <v>15600</v>
      </c>
    </row>
    <row r="45" spans="1:6" s="3" customFormat="1" ht="34.15" customHeight="1" x14ac:dyDescent="0.2">
      <c r="A45" s="12" t="s">
        <v>77</v>
      </c>
      <c r="B45" s="13" t="s">
        <v>22</v>
      </c>
      <c r="C45" s="16" t="s">
        <v>78</v>
      </c>
      <c r="D45" s="22"/>
      <c r="E45" s="22">
        <v>0.82</v>
      </c>
      <c r="F45" s="22"/>
    </row>
    <row r="46" spans="1:6" s="3" customFormat="1" ht="25.15" customHeight="1" x14ac:dyDescent="0.2">
      <c r="A46" s="12" t="s">
        <v>79</v>
      </c>
      <c r="B46" s="13" t="s">
        <v>22</v>
      </c>
      <c r="C46" s="16" t="s">
        <v>80</v>
      </c>
      <c r="D46" s="22"/>
      <c r="E46" s="22">
        <v>0.82</v>
      </c>
      <c r="F46" s="22"/>
    </row>
    <row r="47" spans="1:6" s="3" customFormat="1" ht="30" customHeight="1" x14ac:dyDescent="0.2">
      <c r="A47" s="12" t="s">
        <v>81</v>
      </c>
      <c r="B47" s="13" t="s">
        <v>22</v>
      </c>
      <c r="C47" s="16" t="s">
        <v>82</v>
      </c>
      <c r="D47" s="22"/>
      <c r="E47" s="22">
        <v>0.82</v>
      </c>
      <c r="F47" s="22"/>
    </row>
    <row r="48" spans="1:6" s="3" customFormat="1" ht="32.450000000000003" customHeight="1" x14ac:dyDescent="0.2">
      <c r="A48" s="12" t="s">
        <v>83</v>
      </c>
      <c r="B48" s="13" t="s">
        <v>22</v>
      </c>
      <c r="C48" s="16" t="s">
        <v>84</v>
      </c>
      <c r="D48" s="22"/>
      <c r="E48" s="22">
        <v>0.82</v>
      </c>
      <c r="F48" s="22"/>
    </row>
    <row r="49" spans="1:6" s="3" customFormat="1" ht="34.9" customHeight="1" x14ac:dyDescent="0.2">
      <c r="A49" s="12" t="s">
        <v>85</v>
      </c>
      <c r="B49" s="13" t="s">
        <v>22</v>
      </c>
      <c r="C49" s="16" t="s">
        <v>86</v>
      </c>
      <c r="D49" s="18">
        <v>1610000</v>
      </c>
      <c r="E49" s="19">
        <v>1057265.5900000001</v>
      </c>
      <c r="F49" s="19">
        <f t="shared" si="0"/>
        <v>-552734.40999999992</v>
      </c>
    </row>
    <row r="50" spans="1:6" s="3" customFormat="1" ht="90" x14ac:dyDescent="0.2">
      <c r="A50" s="12" t="s">
        <v>87</v>
      </c>
      <c r="B50" s="13" t="s">
        <v>22</v>
      </c>
      <c r="C50" s="16" t="s">
        <v>88</v>
      </c>
      <c r="D50" s="18">
        <v>1610000</v>
      </c>
      <c r="E50" s="19">
        <v>1057265.5900000001</v>
      </c>
      <c r="F50" s="19">
        <f t="shared" si="0"/>
        <v>-552734.40999999992</v>
      </c>
    </row>
    <row r="51" spans="1:6" s="3" customFormat="1" ht="75" customHeight="1" x14ac:dyDescent="0.2">
      <c r="A51" s="12" t="s">
        <v>89</v>
      </c>
      <c r="B51" s="13" t="s">
        <v>22</v>
      </c>
      <c r="C51" s="16" t="s">
        <v>90</v>
      </c>
      <c r="D51" s="19">
        <v>1563000</v>
      </c>
      <c r="E51" s="19">
        <v>1021937.21</v>
      </c>
      <c r="F51" s="19">
        <f t="shared" si="0"/>
        <v>-541062.79</v>
      </c>
    </row>
    <row r="52" spans="1:6" s="3" customFormat="1" ht="78.599999999999994" customHeight="1" x14ac:dyDescent="0.2">
      <c r="A52" s="12" t="s">
        <v>91</v>
      </c>
      <c r="B52" s="13" t="s">
        <v>22</v>
      </c>
      <c r="C52" s="16" t="s">
        <v>92</v>
      </c>
      <c r="D52" s="19">
        <v>1563000</v>
      </c>
      <c r="E52" s="19">
        <v>1021937.21</v>
      </c>
      <c r="F52" s="19">
        <f t="shared" si="0"/>
        <v>-541062.79</v>
      </c>
    </row>
    <row r="53" spans="1:6" s="23" customFormat="1" ht="44.45" customHeight="1" x14ac:dyDescent="0.2">
      <c r="A53" s="12" t="s">
        <v>93</v>
      </c>
      <c r="B53" s="13" t="s">
        <v>22</v>
      </c>
      <c r="C53" s="16" t="s">
        <v>94</v>
      </c>
      <c r="D53" s="19">
        <v>47000</v>
      </c>
      <c r="E53" s="19">
        <v>35328.379999999997</v>
      </c>
      <c r="F53" s="19">
        <f>E53-D53</f>
        <v>-11671.620000000003</v>
      </c>
    </row>
    <row r="54" spans="1:6" s="23" customFormat="1" ht="34.9" customHeight="1" x14ac:dyDescent="0.2">
      <c r="A54" s="12" t="s">
        <v>95</v>
      </c>
      <c r="B54" s="13" t="s">
        <v>22</v>
      </c>
      <c r="C54" s="16" t="s">
        <v>96</v>
      </c>
      <c r="D54" s="19">
        <v>47000</v>
      </c>
      <c r="E54" s="19">
        <v>35328.379999999997</v>
      </c>
      <c r="F54" s="19">
        <f>E54-D54</f>
        <v>-11671.620000000003</v>
      </c>
    </row>
    <row r="55" spans="1:6" s="23" customFormat="1" ht="34.15" customHeight="1" x14ac:dyDescent="0.2">
      <c r="A55" s="12" t="s">
        <v>97</v>
      </c>
      <c r="B55" s="13" t="s">
        <v>22</v>
      </c>
      <c r="C55" s="16" t="s">
        <v>98</v>
      </c>
      <c r="D55" s="19"/>
      <c r="E55" s="19">
        <v>2315.5700000000002</v>
      </c>
      <c r="F55" s="19"/>
    </row>
    <row r="56" spans="1:6" s="23" customFormat="1" ht="43.9" customHeight="1" x14ac:dyDescent="0.2">
      <c r="A56" s="12" t="s">
        <v>99</v>
      </c>
      <c r="B56" s="13" t="s">
        <v>22</v>
      </c>
      <c r="C56" s="16" t="s">
        <v>100</v>
      </c>
      <c r="D56" s="19"/>
      <c r="E56" s="19">
        <v>2315.5700000000002</v>
      </c>
      <c r="F56" s="19"/>
    </row>
    <row r="57" spans="1:6" s="23" customFormat="1" ht="36" customHeight="1" x14ac:dyDescent="0.2">
      <c r="A57" s="12" t="s">
        <v>101</v>
      </c>
      <c r="B57" s="13" t="s">
        <v>22</v>
      </c>
      <c r="C57" s="16" t="s">
        <v>102</v>
      </c>
      <c r="D57" s="19"/>
      <c r="E57" s="19">
        <v>2315.5700000000002</v>
      </c>
      <c r="F57" s="19"/>
    </row>
    <row r="58" spans="1:6" s="23" customFormat="1" ht="44.45" customHeight="1" x14ac:dyDescent="0.2">
      <c r="A58" s="12" t="s">
        <v>103</v>
      </c>
      <c r="B58" s="13" t="s">
        <v>22</v>
      </c>
      <c r="C58" s="16" t="s">
        <v>104</v>
      </c>
      <c r="D58" s="19"/>
      <c r="E58" s="19">
        <v>2315.5700000000002</v>
      </c>
      <c r="F58" s="19"/>
    </row>
    <row r="59" spans="1:6" s="23" customFormat="1" ht="25.9" customHeight="1" x14ac:dyDescent="0.2">
      <c r="A59" s="12" t="s">
        <v>105</v>
      </c>
      <c r="B59" s="13" t="s">
        <v>22</v>
      </c>
      <c r="C59" s="16" t="s">
        <v>106</v>
      </c>
      <c r="D59" s="19">
        <v>5600</v>
      </c>
      <c r="E59" s="19">
        <v>60338.25</v>
      </c>
      <c r="F59" s="19">
        <f t="shared" si="0"/>
        <v>54738.25</v>
      </c>
    </row>
    <row r="60" spans="1:6" s="23" customFormat="1" ht="42" customHeight="1" x14ac:dyDescent="0.2">
      <c r="A60" s="12" t="s">
        <v>107</v>
      </c>
      <c r="B60" s="13" t="s">
        <v>22</v>
      </c>
      <c r="C60" s="16" t="s">
        <v>108</v>
      </c>
      <c r="D60" s="19"/>
      <c r="E60" s="19">
        <v>60000</v>
      </c>
      <c r="F60" s="19">
        <f>E60-D60</f>
        <v>60000</v>
      </c>
    </row>
    <row r="61" spans="1:6" s="23" customFormat="1" ht="49.9" customHeight="1" x14ac:dyDescent="0.2">
      <c r="A61" s="12" t="s">
        <v>109</v>
      </c>
      <c r="B61" s="13" t="s">
        <v>22</v>
      </c>
      <c r="C61" s="16" t="s">
        <v>110</v>
      </c>
      <c r="D61" s="19"/>
      <c r="E61" s="19">
        <v>60000</v>
      </c>
      <c r="F61" s="19">
        <f>E61-D61</f>
        <v>60000</v>
      </c>
    </row>
    <row r="62" spans="1:6" s="23" customFormat="1" ht="28.15" customHeight="1" x14ac:dyDescent="0.2">
      <c r="A62" s="12" t="s">
        <v>111</v>
      </c>
      <c r="B62" s="13" t="s">
        <v>22</v>
      </c>
      <c r="C62" s="16" t="s">
        <v>112</v>
      </c>
      <c r="D62" s="19">
        <v>5600</v>
      </c>
      <c r="E62" s="19">
        <v>338.25</v>
      </c>
      <c r="F62" s="19">
        <f t="shared" si="0"/>
        <v>-5261.75</v>
      </c>
    </row>
    <row r="63" spans="1:6" s="23" customFormat="1" ht="39" customHeight="1" x14ac:dyDescent="0.2">
      <c r="A63" s="12" t="s">
        <v>113</v>
      </c>
      <c r="B63" s="13" t="s">
        <v>22</v>
      </c>
      <c r="C63" s="16" t="s">
        <v>114</v>
      </c>
      <c r="D63" s="19">
        <v>5600</v>
      </c>
      <c r="E63" s="19">
        <v>338.25</v>
      </c>
      <c r="F63" s="19">
        <f t="shared" si="0"/>
        <v>-5261.75</v>
      </c>
    </row>
    <row r="64" spans="1:6" s="23" customFormat="1" ht="22.9" customHeight="1" x14ac:dyDescent="0.2">
      <c r="A64" s="12" t="s">
        <v>115</v>
      </c>
      <c r="B64" s="13" t="s">
        <v>22</v>
      </c>
      <c r="C64" s="16" t="s">
        <v>116</v>
      </c>
      <c r="D64" s="18">
        <v>1410100</v>
      </c>
      <c r="E64" s="18">
        <v>149500</v>
      </c>
      <c r="F64" s="18">
        <f t="shared" si="0"/>
        <v>-1260600</v>
      </c>
    </row>
    <row r="65" spans="1:6" s="23" customFormat="1" ht="37.9" customHeight="1" x14ac:dyDescent="0.2">
      <c r="A65" s="20" t="s">
        <v>117</v>
      </c>
      <c r="B65" s="13" t="s">
        <v>22</v>
      </c>
      <c r="C65" s="21" t="s">
        <v>118</v>
      </c>
      <c r="D65" s="19">
        <v>1410100</v>
      </c>
      <c r="E65" s="19">
        <v>149500</v>
      </c>
      <c r="F65" s="19">
        <f t="shared" si="0"/>
        <v>-1260600</v>
      </c>
    </row>
    <row r="66" spans="1:6" s="3" customFormat="1" ht="28.9" customHeight="1" x14ac:dyDescent="0.2">
      <c r="A66" s="12" t="s">
        <v>119</v>
      </c>
      <c r="B66" s="13" t="s">
        <v>22</v>
      </c>
      <c r="C66" s="16" t="s">
        <v>120</v>
      </c>
      <c r="D66" s="19">
        <v>149500</v>
      </c>
      <c r="E66" s="19">
        <v>149500</v>
      </c>
      <c r="F66" s="19">
        <f t="shared" si="0"/>
        <v>0</v>
      </c>
    </row>
    <row r="67" spans="1:6" s="3" customFormat="1" ht="40.15" customHeight="1" x14ac:dyDescent="0.2">
      <c r="A67" s="12" t="s">
        <v>121</v>
      </c>
      <c r="B67" s="13" t="s">
        <v>22</v>
      </c>
      <c r="C67" s="16" t="s">
        <v>122</v>
      </c>
      <c r="D67" s="19">
        <v>149300</v>
      </c>
      <c r="E67" s="19">
        <v>149300</v>
      </c>
      <c r="F67" s="19">
        <f t="shared" si="0"/>
        <v>0</v>
      </c>
    </row>
    <row r="68" spans="1:6" s="3" customFormat="1" ht="48" customHeight="1" x14ac:dyDescent="0.2">
      <c r="A68" s="12" t="s">
        <v>123</v>
      </c>
      <c r="B68" s="13" t="s">
        <v>22</v>
      </c>
      <c r="C68" s="16" t="s">
        <v>124</v>
      </c>
      <c r="D68" s="19">
        <v>149300</v>
      </c>
      <c r="E68" s="19">
        <v>149300</v>
      </c>
      <c r="F68" s="19">
        <f t="shared" si="0"/>
        <v>0</v>
      </c>
    </row>
    <row r="69" spans="1:6" s="3" customFormat="1" ht="38.450000000000003" customHeight="1" x14ac:dyDescent="0.2">
      <c r="A69" s="12" t="s">
        <v>125</v>
      </c>
      <c r="B69" s="13" t="s">
        <v>22</v>
      </c>
      <c r="C69" s="16" t="s">
        <v>126</v>
      </c>
      <c r="D69" s="19">
        <v>200</v>
      </c>
      <c r="E69" s="19">
        <v>200</v>
      </c>
      <c r="F69" s="19">
        <f t="shared" si="0"/>
        <v>0</v>
      </c>
    </row>
    <row r="70" spans="1:6" s="3" customFormat="1" ht="41.45" customHeight="1" x14ac:dyDescent="0.2">
      <c r="A70" s="12" t="s">
        <v>127</v>
      </c>
      <c r="B70" s="13" t="s">
        <v>22</v>
      </c>
      <c r="C70" s="16" t="s">
        <v>128</v>
      </c>
      <c r="D70" s="19">
        <v>200</v>
      </c>
      <c r="E70" s="19">
        <v>200</v>
      </c>
      <c r="F70" s="19">
        <f t="shared" si="0"/>
        <v>0</v>
      </c>
    </row>
    <row r="71" spans="1:6" s="24" customFormat="1" ht="21.6" customHeight="1" x14ac:dyDescent="0.2">
      <c r="A71" s="20" t="s">
        <v>129</v>
      </c>
      <c r="B71" s="13" t="s">
        <v>22</v>
      </c>
      <c r="C71" s="21" t="s">
        <v>130</v>
      </c>
      <c r="D71" s="19">
        <v>1260600</v>
      </c>
      <c r="E71" s="19"/>
      <c r="F71" s="19">
        <f t="shared" si="0"/>
        <v>-1260600</v>
      </c>
    </row>
    <row r="72" spans="1:6" s="24" customFormat="1" ht="27" customHeight="1" x14ac:dyDescent="0.2">
      <c r="A72" s="20" t="s">
        <v>131</v>
      </c>
      <c r="B72" s="13" t="s">
        <v>22</v>
      </c>
      <c r="C72" s="21" t="s">
        <v>132</v>
      </c>
      <c r="D72" s="19">
        <v>1260600</v>
      </c>
      <c r="E72" s="19"/>
      <c r="F72" s="19">
        <f t="shared" si="0"/>
        <v>-1260600</v>
      </c>
    </row>
    <row r="73" spans="1:6" s="24" customFormat="1" ht="27" customHeight="1" x14ac:dyDescent="0.2">
      <c r="A73" s="12" t="s">
        <v>133</v>
      </c>
      <c r="B73" s="13" t="s">
        <v>22</v>
      </c>
      <c r="C73" s="16" t="s">
        <v>134</v>
      </c>
      <c r="D73" s="19">
        <v>1260600</v>
      </c>
      <c r="E73" s="19"/>
      <c r="F73" s="19">
        <f t="shared" si="0"/>
        <v>-1260600</v>
      </c>
    </row>
    <row r="74" spans="1:6" s="24" customFormat="1" ht="12.75" x14ac:dyDescent="0.2">
      <c r="A74" s="25"/>
    </row>
  </sheetData>
  <mergeCells count="5">
    <mergeCell ref="C1:F1"/>
    <mergeCell ref="A3:F3"/>
    <mergeCell ref="B4:C4"/>
    <mergeCell ref="A8:C8"/>
    <mergeCell ref="A12: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2"/>
  <sheetViews>
    <sheetView topLeftCell="A231" workbookViewId="0">
      <selection activeCell="E253" sqref="E253"/>
    </sheetView>
  </sheetViews>
  <sheetFormatPr defaultColWidth="8.85546875" defaultRowHeight="12.75" x14ac:dyDescent="0.2"/>
  <cols>
    <col min="1" max="1" width="58.42578125" style="107" customWidth="1"/>
    <col min="2" max="2" width="6.7109375" style="32" customWidth="1"/>
    <col min="3" max="3" width="23.42578125" style="32" customWidth="1"/>
    <col min="4" max="4" width="14.140625" style="103" customWidth="1"/>
    <col min="5" max="5" width="12.5703125" style="103" customWidth="1"/>
    <col min="6" max="6" width="14" style="32" customWidth="1"/>
    <col min="7" max="8" width="8.85546875" style="32"/>
    <col min="9" max="9" width="9.140625" style="32" bestFit="1" customWidth="1"/>
    <col min="10" max="256" width="8.85546875" style="32"/>
    <col min="257" max="257" width="58.42578125" style="32" customWidth="1"/>
    <col min="258" max="258" width="6.7109375" style="32" customWidth="1"/>
    <col min="259" max="259" width="23.42578125" style="32" customWidth="1"/>
    <col min="260" max="260" width="14.140625" style="32" customWidth="1"/>
    <col min="261" max="261" width="12.5703125" style="32" customWidth="1"/>
    <col min="262" max="262" width="14" style="32" customWidth="1"/>
    <col min="263" max="264" width="8.85546875" style="32"/>
    <col min="265" max="265" width="9.140625" style="32" bestFit="1" customWidth="1"/>
    <col min="266" max="512" width="8.85546875" style="32"/>
    <col min="513" max="513" width="58.42578125" style="32" customWidth="1"/>
    <col min="514" max="514" width="6.7109375" style="32" customWidth="1"/>
    <col min="515" max="515" width="23.42578125" style="32" customWidth="1"/>
    <col min="516" max="516" width="14.140625" style="32" customWidth="1"/>
    <col min="517" max="517" width="12.5703125" style="32" customWidth="1"/>
    <col min="518" max="518" width="14" style="32" customWidth="1"/>
    <col min="519" max="520" width="8.85546875" style="32"/>
    <col min="521" max="521" width="9.140625" style="32" bestFit="1" customWidth="1"/>
    <col min="522" max="768" width="8.85546875" style="32"/>
    <col min="769" max="769" width="58.42578125" style="32" customWidth="1"/>
    <col min="770" max="770" width="6.7109375" style="32" customWidth="1"/>
    <col min="771" max="771" width="23.42578125" style="32" customWidth="1"/>
    <col min="772" max="772" width="14.140625" style="32" customWidth="1"/>
    <col min="773" max="773" width="12.5703125" style="32" customWidth="1"/>
    <col min="774" max="774" width="14" style="32" customWidth="1"/>
    <col min="775" max="776" width="8.85546875" style="32"/>
    <col min="777" max="777" width="9.140625" style="32" bestFit="1" customWidth="1"/>
    <col min="778" max="1024" width="8.85546875" style="32"/>
    <col min="1025" max="1025" width="58.42578125" style="32" customWidth="1"/>
    <col min="1026" max="1026" width="6.7109375" style="32" customWidth="1"/>
    <col min="1027" max="1027" width="23.42578125" style="32" customWidth="1"/>
    <col min="1028" max="1028" width="14.140625" style="32" customWidth="1"/>
    <col min="1029" max="1029" width="12.5703125" style="32" customWidth="1"/>
    <col min="1030" max="1030" width="14" style="32" customWidth="1"/>
    <col min="1031" max="1032" width="8.85546875" style="32"/>
    <col min="1033" max="1033" width="9.140625" style="32" bestFit="1" customWidth="1"/>
    <col min="1034" max="1280" width="8.85546875" style="32"/>
    <col min="1281" max="1281" width="58.42578125" style="32" customWidth="1"/>
    <col min="1282" max="1282" width="6.7109375" style="32" customWidth="1"/>
    <col min="1283" max="1283" width="23.42578125" style="32" customWidth="1"/>
    <col min="1284" max="1284" width="14.140625" style="32" customWidth="1"/>
    <col min="1285" max="1285" width="12.5703125" style="32" customWidth="1"/>
    <col min="1286" max="1286" width="14" style="32" customWidth="1"/>
    <col min="1287" max="1288" width="8.85546875" style="32"/>
    <col min="1289" max="1289" width="9.140625" style="32" bestFit="1" customWidth="1"/>
    <col min="1290" max="1536" width="8.85546875" style="32"/>
    <col min="1537" max="1537" width="58.42578125" style="32" customWidth="1"/>
    <col min="1538" max="1538" width="6.7109375" style="32" customWidth="1"/>
    <col min="1539" max="1539" width="23.42578125" style="32" customWidth="1"/>
    <col min="1540" max="1540" width="14.140625" style="32" customWidth="1"/>
    <col min="1541" max="1541" width="12.5703125" style="32" customWidth="1"/>
    <col min="1542" max="1542" width="14" style="32" customWidth="1"/>
    <col min="1543" max="1544" width="8.85546875" style="32"/>
    <col min="1545" max="1545" width="9.140625" style="32" bestFit="1" customWidth="1"/>
    <col min="1546" max="1792" width="8.85546875" style="32"/>
    <col min="1793" max="1793" width="58.42578125" style="32" customWidth="1"/>
    <col min="1794" max="1794" width="6.7109375" style="32" customWidth="1"/>
    <col min="1795" max="1795" width="23.42578125" style="32" customWidth="1"/>
    <col min="1796" max="1796" width="14.140625" style="32" customWidth="1"/>
    <col min="1797" max="1797" width="12.5703125" style="32" customWidth="1"/>
    <col min="1798" max="1798" width="14" style="32" customWidth="1"/>
    <col min="1799" max="1800" width="8.85546875" style="32"/>
    <col min="1801" max="1801" width="9.140625" style="32" bestFit="1" customWidth="1"/>
    <col min="1802" max="2048" width="8.85546875" style="32"/>
    <col min="2049" max="2049" width="58.42578125" style="32" customWidth="1"/>
    <col min="2050" max="2050" width="6.7109375" style="32" customWidth="1"/>
    <col min="2051" max="2051" width="23.42578125" style="32" customWidth="1"/>
    <col min="2052" max="2052" width="14.140625" style="32" customWidth="1"/>
    <col min="2053" max="2053" width="12.5703125" style="32" customWidth="1"/>
    <col min="2054" max="2054" width="14" style="32" customWidth="1"/>
    <col min="2055" max="2056" width="8.85546875" style="32"/>
    <col min="2057" max="2057" width="9.140625" style="32" bestFit="1" customWidth="1"/>
    <col min="2058" max="2304" width="8.85546875" style="32"/>
    <col min="2305" max="2305" width="58.42578125" style="32" customWidth="1"/>
    <col min="2306" max="2306" width="6.7109375" style="32" customWidth="1"/>
    <col min="2307" max="2307" width="23.42578125" style="32" customWidth="1"/>
    <col min="2308" max="2308" width="14.140625" style="32" customWidth="1"/>
    <col min="2309" max="2309" width="12.5703125" style="32" customWidth="1"/>
    <col min="2310" max="2310" width="14" style="32" customWidth="1"/>
    <col min="2311" max="2312" width="8.85546875" style="32"/>
    <col min="2313" max="2313" width="9.140625" style="32" bestFit="1" customWidth="1"/>
    <col min="2314" max="2560" width="8.85546875" style="32"/>
    <col min="2561" max="2561" width="58.42578125" style="32" customWidth="1"/>
    <col min="2562" max="2562" width="6.7109375" style="32" customWidth="1"/>
    <col min="2563" max="2563" width="23.42578125" style="32" customWidth="1"/>
    <col min="2564" max="2564" width="14.140625" style="32" customWidth="1"/>
    <col min="2565" max="2565" width="12.5703125" style="32" customWidth="1"/>
    <col min="2566" max="2566" width="14" style="32" customWidth="1"/>
    <col min="2567" max="2568" width="8.85546875" style="32"/>
    <col min="2569" max="2569" width="9.140625" style="32" bestFit="1" customWidth="1"/>
    <col min="2570" max="2816" width="8.85546875" style="32"/>
    <col min="2817" max="2817" width="58.42578125" style="32" customWidth="1"/>
    <col min="2818" max="2818" width="6.7109375" style="32" customWidth="1"/>
    <col min="2819" max="2819" width="23.42578125" style="32" customWidth="1"/>
    <col min="2820" max="2820" width="14.140625" style="32" customWidth="1"/>
    <col min="2821" max="2821" width="12.5703125" style="32" customWidth="1"/>
    <col min="2822" max="2822" width="14" style="32" customWidth="1"/>
    <col min="2823" max="2824" width="8.85546875" style="32"/>
    <col min="2825" max="2825" width="9.140625" style="32" bestFit="1" customWidth="1"/>
    <col min="2826" max="3072" width="8.85546875" style="32"/>
    <col min="3073" max="3073" width="58.42578125" style="32" customWidth="1"/>
    <col min="3074" max="3074" width="6.7109375" style="32" customWidth="1"/>
    <col min="3075" max="3075" width="23.42578125" style="32" customWidth="1"/>
    <col min="3076" max="3076" width="14.140625" style="32" customWidth="1"/>
    <col min="3077" max="3077" width="12.5703125" style="32" customWidth="1"/>
    <col min="3078" max="3078" width="14" style="32" customWidth="1"/>
    <col min="3079" max="3080" width="8.85546875" style="32"/>
    <col min="3081" max="3081" width="9.140625" style="32" bestFit="1" customWidth="1"/>
    <col min="3082" max="3328" width="8.85546875" style="32"/>
    <col min="3329" max="3329" width="58.42578125" style="32" customWidth="1"/>
    <col min="3330" max="3330" width="6.7109375" style="32" customWidth="1"/>
    <col min="3331" max="3331" width="23.42578125" style="32" customWidth="1"/>
    <col min="3332" max="3332" width="14.140625" style="32" customWidth="1"/>
    <col min="3333" max="3333" width="12.5703125" style="32" customWidth="1"/>
    <col min="3334" max="3334" width="14" style="32" customWidth="1"/>
    <col min="3335" max="3336" width="8.85546875" style="32"/>
    <col min="3337" max="3337" width="9.140625" style="32" bestFit="1" customWidth="1"/>
    <col min="3338" max="3584" width="8.85546875" style="32"/>
    <col min="3585" max="3585" width="58.42578125" style="32" customWidth="1"/>
    <col min="3586" max="3586" width="6.7109375" style="32" customWidth="1"/>
    <col min="3587" max="3587" width="23.42578125" style="32" customWidth="1"/>
    <col min="3588" max="3588" width="14.140625" style="32" customWidth="1"/>
    <col min="3589" max="3589" width="12.5703125" style="32" customWidth="1"/>
    <col min="3590" max="3590" width="14" style="32" customWidth="1"/>
    <col min="3591" max="3592" width="8.85546875" style="32"/>
    <col min="3593" max="3593" width="9.140625" style="32" bestFit="1" customWidth="1"/>
    <col min="3594" max="3840" width="8.85546875" style="32"/>
    <col min="3841" max="3841" width="58.42578125" style="32" customWidth="1"/>
    <col min="3842" max="3842" width="6.7109375" style="32" customWidth="1"/>
    <col min="3843" max="3843" width="23.42578125" style="32" customWidth="1"/>
    <col min="3844" max="3844" width="14.140625" style="32" customWidth="1"/>
    <col min="3845" max="3845" width="12.5703125" style="32" customWidth="1"/>
    <col min="3846" max="3846" width="14" style="32" customWidth="1"/>
    <col min="3847" max="3848" width="8.85546875" style="32"/>
    <col min="3849" max="3849" width="9.140625" style="32" bestFit="1" customWidth="1"/>
    <col min="3850" max="4096" width="8.85546875" style="32"/>
    <col min="4097" max="4097" width="58.42578125" style="32" customWidth="1"/>
    <col min="4098" max="4098" width="6.7109375" style="32" customWidth="1"/>
    <col min="4099" max="4099" width="23.42578125" style="32" customWidth="1"/>
    <col min="4100" max="4100" width="14.140625" style="32" customWidth="1"/>
    <col min="4101" max="4101" width="12.5703125" style="32" customWidth="1"/>
    <col min="4102" max="4102" width="14" style="32" customWidth="1"/>
    <col min="4103" max="4104" width="8.85546875" style="32"/>
    <col min="4105" max="4105" width="9.140625" style="32" bestFit="1" customWidth="1"/>
    <col min="4106" max="4352" width="8.85546875" style="32"/>
    <col min="4353" max="4353" width="58.42578125" style="32" customWidth="1"/>
    <col min="4354" max="4354" width="6.7109375" style="32" customWidth="1"/>
    <col min="4355" max="4355" width="23.42578125" style="32" customWidth="1"/>
    <col min="4356" max="4356" width="14.140625" style="32" customWidth="1"/>
    <col min="4357" max="4357" width="12.5703125" style="32" customWidth="1"/>
    <col min="4358" max="4358" width="14" style="32" customWidth="1"/>
    <col min="4359" max="4360" width="8.85546875" style="32"/>
    <col min="4361" max="4361" width="9.140625" style="32" bestFit="1" customWidth="1"/>
    <col min="4362" max="4608" width="8.85546875" style="32"/>
    <col min="4609" max="4609" width="58.42578125" style="32" customWidth="1"/>
    <col min="4610" max="4610" width="6.7109375" style="32" customWidth="1"/>
    <col min="4611" max="4611" width="23.42578125" style="32" customWidth="1"/>
    <col min="4612" max="4612" width="14.140625" style="32" customWidth="1"/>
    <col min="4613" max="4613" width="12.5703125" style="32" customWidth="1"/>
    <col min="4614" max="4614" width="14" style="32" customWidth="1"/>
    <col min="4615" max="4616" width="8.85546875" style="32"/>
    <col min="4617" max="4617" width="9.140625" style="32" bestFit="1" customWidth="1"/>
    <col min="4618" max="4864" width="8.85546875" style="32"/>
    <col min="4865" max="4865" width="58.42578125" style="32" customWidth="1"/>
    <col min="4866" max="4866" width="6.7109375" style="32" customWidth="1"/>
    <col min="4867" max="4867" width="23.42578125" style="32" customWidth="1"/>
    <col min="4868" max="4868" width="14.140625" style="32" customWidth="1"/>
    <col min="4869" max="4869" width="12.5703125" style="32" customWidth="1"/>
    <col min="4870" max="4870" width="14" style="32" customWidth="1"/>
    <col min="4871" max="4872" width="8.85546875" style="32"/>
    <col min="4873" max="4873" width="9.140625" style="32" bestFit="1" customWidth="1"/>
    <col min="4874" max="5120" width="8.85546875" style="32"/>
    <col min="5121" max="5121" width="58.42578125" style="32" customWidth="1"/>
    <col min="5122" max="5122" width="6.7109375" style="32" customWidth="1"/>
    <col min="5123" max="5123" width="23.42578125" style="32" customWidth="1"/>
    <col min="5124" max="5124" width="14.140625" style="32" customWidth="1"/>
    <col min="5125" max="5125" width="12.5703125" style="32" customWidth="1"/>
    <col min="5126" max="5126" width="14" style="32" customWidth="1"/>
    <col min="5127" max="5128" width="8.85546875" style="32"/>
    <col min="5129" max="5129" width="9.140625" style="32" bestFit="1" customWidth="1"/>
    <col min="5130" max="5376" width="8.85546875" style="32"/>
    <col min="5377" max="5377" width="58.42578125" style="32" customWidth="1"/>
    <col min="5378" max="5378" width="6.7109375" style="32" customWidth="1"/>
    <col min="5379" max="5379" width="23.42578125" style="32" customWidth="1"/>
    <col min="5380" max="5380" width="14.140625" style="32" customWidth="1"/>
    <col min="5381" max="5381" width="12.5703125" style="32" customWidth="1"/>
    <col min="5382" max="5382" width="14" style="32" customWidth="1"/>
    <col min="5383" max="5384" width="8.85546875" style="32"/>
    <col min="5385" max="5385" width="9.140625" style="32" bestFit="1" customWidth="1"/>
    <col min="5386" max="5632" width="8.85546875" style="32"/>
    <col min="5633" max="5633" width="58.42578125" style="32" customWidth="1"/>
    <col min="5634" max="5634" width="6.7109375" style="32" customWidth="1"/>
    <col min="5635" max="5635" width="23.42578125" style="32" customWidth="1"/>
    <col min="5636" max="5636" width="14.140625" style="32" customWidth="1"/>
    <col min="5637" max="5637" width="12.5703125" style="32" customWidth="1"/>
    <col min="5638" max="5638" width="14" style="32" customWidth="1"/>
    <col min="5639" max="5640" width="8.85546875" style="32"/>
    <col min="5641" max="5641" width="9.140625" style="32" bestFit="1" customWidth="1"/>
    <col min="5642" max="5888" width="8.85546875" style="32"/>
    <col min="5889" max="5889" width="58.42578125" style="32" customWidth="1"/>
    <col min="5890" max="5890" width="6.7109375" style="32" customWidth="1"/>
    <col min="5891" max="5891" width="23.42578125" style="32" customWidth="1"/>
    <col min="5892" max="5892" width="14.140625" style="32" customWidth="1"/>
    <col min="5893" max="5893" width="12.5703125" style="32" customWidth="1"/>
    <col min="5894" max="5894" width="14" style="32" customWidth="1"/>
    <col min="5895" max="5896" width="8.85546875" style="32"/>
    <col min="5897" max="5897" width="9.140625" style="32" bestFit="1" customWidth="1"/>
    <col min="5898" max="6144" width="8.85546875" style="32"/>
    <col min="6145" max="6145" width="58.42578125" style="32" customWidth="1"/>
    <col min="6146" max="6146" width="6.7109375" style="32" customWidth="1"/>
    <col min="6147" max="6147" width="23.42578125" style="32" customWidth="1"/>
    <col min="6148" max="6148" width="14.140625" style="32" customWidth="1"/>
    <col min="6149" max="6149" width="12.5703125" style="32" customWidth="1"/>
    <col min="6150" max="6150" width="14" style="32" customWidth="1"/>
    <col min="6151" max="6152" width="8.85546875" style="32"/>
    <col min="6153" max="6153" width="9.140625" style="32" bestFit="1" customWidth="1"/>
    <col min="6154" max="6400" width="8.85546875" style="32"/>
    <col min="6401" max="6401" width="58.42578125" style="32" customWidth="1"/>
    <col min="6402" max="6402" width="6.7109375" style="32" customWidth="1"/>
    <col min="6403" max="6403" width="23.42578125" style="32" customWidth="1"/>
    <col min="6404" max="6404" width="14.140625" style="32" customWidth="1"/>
    <col min="6405" max="6405" width="12.5703125" style="32" customWidth="1"/>
    <col min="6406" max="6406" width="14" style="32" customWidth="1"/>
    <col min="6407" max="6408" width="8.85546875" style="32"/>
    <col min="6409" max="6409" width="9.140625" style="32" bestFit="1" customWidth="1"/>
    <col min="6410" max="6656" width="8.85546875" style="32"/>
    <col min="6657" max="6657" width="58.42578125" style="32" customWidth="1"/>
    <col min="6658" max="6658" width="6.7109375" style="32" customWidth="1"/>
    <col min="6659" max="6659" width="23.42578125" style="32" customWidth="1"/>
    <col min="6660" max="6660" width="14.140625" style="32" customWidth="1"/>
    <col min="6661" max="6661" width="12.5703125" style="32" customWidth="1"/>
    <col min="6662" max="6662" width="14" style="32" customWidth="1"/>
    <col min="6663" max="6664" width="8.85546875" style="32"/>
    <col min="6665" max="6665" width="9.140625" style="32" bestFit="1" customWidth="1"/>
    <col min="6666" max="6912" width="8.85546875" style="32"/>
    <col min="6913" max="6913" width="58.42578125" style="32" customWidth="1"/>
    <col min="6914" max="6914" width="6.7109375" style="32" customWidth="1"/>
    <col min="6915" max="6915" width="23.42578125" style="32" customWidth="1"/>
    <col min="6916" max="6916" width="14.140625" style="32" customWidth="1"/>
    <col min="6917" max="6917" width="12.5703125" style="32" customWidth="1"/>
    <col min="6918" max="6918" width="14" style="32" customWidth="1"/>
    <col min="6919" max="6920" width="8.85546875" style="32"/>
    <col min="6921" max="6921" width="9.140625" style="32" bestFit="1" customWidth="1"/>
    <col min="6922" max="7168" width="8.85546875" style="32"/>
    <col min="7169" max="7169" width="58.42578125" style="32" customWidth="1"/>
    <col min="7170" max="7170" width="6.7109375" style="32" customWidth="1"/>
    <col min="7171" max="7171" width="23.42578125" style="32" customWidth="1"/>
    <col min="7172" max="7172" width="14.140625" style="32" customWidth="1"/>
    <col min="7173" max="7173" width="12.5703125" style="32" customWidth="1"/>
    <col min="7174" max="7174" width="14" style="32" customWidth="1"/>
    <col min="7175" max="7176" width="8.85546875" style="32"/>
    <col min="7177" max="7177" width="9.140625" style="32" bestFit="1" customWidth="1"/>
    <col min="7178" max="7424" width="8.85546875" style="32"/>
    <col min="7425" max="7425" width="58.42578125" style="32" customWidth="1"/>
    <col min="7426" max="7426" width="6.7109375" style="32" customWidth="1"/>
    <col min="7427" max="7427" width="23.42578125" style="32" customWidth="1"/>
    <col min="7428" max="7428" width="14.140625" style="32" customWidth="1"/>
    <col min="7429" max="7429" width="12.5703125" style="32" customWidth="1"/>
    <col min="7430" max="7430" width="14" style="32" customWidth="1"/>
    <col min="7431" max="7432" width="8.85546875" style="32"/>
    <col min="7433" max="7433" width="9.140625" style="32" bestFit="1" customWidth="1"/>
    <col min="7434" max="7680" width="8.85546875" style="32"/>
    <col min="7681" max="7681" width="58.42578125" style="32" customWidth="1"/>
    <col min="7682" max="7682" width="6.7109375" style="32" customWidth="1"/>
    <col min="7683" max="7683" width="23.42578125" style="32" customWidth="1"/>
    <col min="7684" max="7684" width="14.140625" style="32" customWidth="1"/>
    <col min="7685" max="7685" width="12.5703125" style="32" customWidth="1"/>
    <col min="7686" max="7686" width="14" style="32" customWidth="1"/>
    <col min="7687" max="7688" width="8.85546875" style="32"/>
    <col min="7689" max="7689" width="9.140625" style="32" bestFit="1" customWidth="1"/>
    <col min="7690" max="7936" width="8.85546875" style="32"/>
    <col min="7937" max="7937" width="58.42578125" style="32" customWidth="1"/>
    <col min="7938" max="7938" width="6.7109375" style="32" customWidth="1"/>
    <col min="7939" max="7939" width="23.42578125" style="32" customWidth="1"/>
    <col min="7940" max="7940" width="14.140625" style="32" customWidth="1"/>
    <col min="7941" max="7941" width="12.5703125" style="32" customWidth="1"/>
    <col min="7942" max="7942" width="14" style="32" customWidth="1"/>
    <col min="7943" max="7944" width="8.85546875" style="32"/>
    <col min="7945" max="7945" width="9.140625" style="32" bestFit="1" customWidth="1"/>
    <col min="7946" max="8192" width="8.85546875" style="32"/>
    <col min="8193" max="8193" width="58.42578125" style="32" customWidth="1"/>
    <col min="8194" max="8194" width="6.7109375" style="32" customWidth="1"/>
    <col min="8195" max="8195" width="23.42578125" style="32" customWidth="1"/>
    <col min="8196" max="8196" width="14.140625" style="32" customWidth="1"/>
    <col min="8197" max="8197" width="12.5703125" style="32" customWidth="1"/>
    <col min="8198" max="8198" width="14" style="32" customWidth="1"/>
    <col min="8199" max="8200" width="8.85546875" style="32"/>
    <col min="8201" max="8201" width="9.140625" style="32" bestFit="1" customWidth="1"/>
    <col min="8202" max="8448" width="8.85546875" style="32"/>
    <col min="8449" max="8449" width="58.42578125" style="32" customWidth="1"/>
    <col min="8450" max="8450" width="6.7109375" style="32" customWidth="1"/>
    <col min="8451" max="8451" width="23.42578125" style="32" customWidth="1"/>
    <col min="8452" max="8452" width="14.140625" style="32" customWidth="1"/>
    <col min="8453" max="8453" width="12.5703125" style="32" customWidth="1"/>
    <col min="8454" max="8454" width="14" style="32" customWidth="1"/>
    <col min="8455" max="8456" width="8.85546875" style="32"/>
    <col min="8457" max="8457" width="9.140625" style="32" bestFit="1" customWidth="1"/>
    <col min="8458" max="8704" width="8.85546875" style="32"/>
    <col min="8705" max="8705" width="58.42578125" style="32" customWidth="1"/>
    <col min="8706" max="8706" width="6.7109375" style="32" customWidth="1"/>
    <col min="8707" max="8707" width="23.42578125" style="32" customWidth="1"/>
    <col min="8708" max="8708" width="14.140625" style="32" customWidth="1"/>
    <col min="8709" max="8709" width="12.5703125" style="32" customWidth="1"/>
    <col min="8710" max="8710" width="14" style="32" customWidth="1"/>
    <col min="8711" max="8712" width="8.85546875" style="32"/>
    <col min="8713" max="8713" width="9.140625" style="32" bestFit="1" customWidth="1"/>
    <col min="8714" max="8960" width="8.85546875" style="32"/>
    <col min="8961" max="8961" width="58.42578125" style="32" customWidth="1"/>
    <col min="8962" max="8962" width="6.7109375" style="32" customWidth="1"/>
    <col min="8963" max="8963" width="23.42578125" style="32" customWidth="1"/>
    <col min="8964" max="8964" width="14.140625" style="32" customWidth="1"/>
    <col min="8965" max="8965" width="12.5703125" style="32" customWidth="1"/>
    <col min="8966" max="8966" width="14" style="32" customWidth="1"/>
    <col min="8967" max="8968" width="8.85546875" style="32"/>
    <col min="8969" max="8969" width="9.140625" style="32" bestFit="1" customWidth="1"/>
    <col min="8970" max="9216" width="8.85546875" style="32"/>
    <col min="9217" max="9217" width="58.42578125" style="32" customWidth="1"/>
    <col min="9218" max="9218" width="6.7109375" style="32" customWidth="1"/>
    <col min="9219" max="9219" width="23.42578125" style="32" customWidth="1"/>
    <col min="9220" max="9220" width="14.140625" style="32" customWidth="1"/>
    <col min="9221" max="9221" width="12.5703125" style="32" customWidth="1"/>
    <col min="9222" max="9222" width="14" style="32" customWidth="1"/>
    <col min="9223" max="9224" width="8.85546875" style="32"/>
    <col min="9225" max="9225" width="9.140625" style="32" bestFit="1" customWidth="1"/>
    <col min="9226" max="9472" width="8.85546875" style="32"/>
    <col min="9473" max="9473" width="58.42578125" style="32" customWidth="1"/>
    <col min="9474" max="9474" width="6.7109375" style="32" customWidth="1"/>
    <col min="9475" max="9475" width="23.42578125" style="32" customWidth="1"/>
    <col min="9476" max="9476" width="14.140625" style="32" customWidth="1"/>
    <col min="9477" max="9477" width="12.5703125" style="32" customWidth="1"/>
    <col min="9478" max="9478" width="14" style="32" customWidth="1"/>
    <col min="9479" max="9480" width="8.85546875" style="32"/>
    <col min="9481" max="9481" width="9.140625" style="32" bestFit="1" customWidth="1"/>
    <col min="9482" max="9728" width="8.85546875" style="32"/>
    <col min="9729" max="9729" width="58.42578125" style="32" customWidth="1"/>
    <col min="9730" max="9730" width="6.7109375" style="32" customWidth="1"/>
    <col min="9731" max="9731" width="23.42578125" style="32" customWidth="1"/>
    <col min="9732" max="9732" width="14.140625" style="32" customWidth="1"/>
    <col min="9733" max="9733" width="12.5703125" style="32" customWidth="1"/>
    <col min="9734" max="9734" width="14" style="32" customWidth="1"/>
    <col min="9735" max="9736" width="8.85546875" style="32"/>
    <col min="9737" max="9737" width="9.140625" style="32" bestFit="1" customWidth="1"/>
    <col min="9738" max="9984" width="8.85546875" style="32"/>
    <col min="9985" max="9985" width="58.42578125" style="32" customWidth="1"/>
    <col min="9986" max="9986" width="6.7109375" style="32" customWidth="1"/>
    <col min="9987" max="9987" width="23.42578125" style="32" customWidth="1"/>
    <col min="9988" max="9988" width="14.140625" style="32" customWidth="1"/>
    <col min="9989" max="9989" width="12.5703125" style="32" customWidth="1"/>
    <col min="9990" max="9990" width="14" style="32" customWidth="1"/>
    <col min="9991" max="9992" width="8.85546875" style="32"/>
    <col min="9993" max="9993" width="9.140625" style="32" bestFit="1" customWidth="1"/>
    <col min="9994" max="10240" width="8.85546875" style="32"/>
    <col min="10241" max="10241" width="58.42578125" style="32" customWidth="1"/>
    <col min="10242" max="10242" width="6.7109375" style="32" customWidth="1"/>
    <col min="10243" max="10243" width="23.42578125" style="32" customWidth="1"/>
    <col min="10244" max="10244" width="14.140625" style="32" customWidth="1"/>
    <col min="10245" max="10245" width="12.5703125" style="32" customWidth="1"/>
    <col min="10246" max="10246" width="14" style="32" customWidth="1"/>
    <col min="10247" max="10248" width="8.85546875" style="32"/>
    <col min="10249" max="10249" width="9.140625" style="32" bestFit="1" customWidth="1"/>
    <col min="10250" max="10496" width="8.85546875" style="32"/>
    <col min="10497" max="10497" width="58.42578125" style="32" customWidth="1"/>
    <col min="10498" max="10498" width="6.7109375" style="32" customWidth="1"/>
    <col min="10499" max="10499" width="23.42578125" style="32" customWidth="1"/>
    <col min="10500" max="10500" width="14.140625" style="32" customWidth="1"/>
    <col min="10501" max="10501" width="12.5703125" style="32" customWidth="1"/>
    <col min="10502" max="10502" width="14" style="32" customWidth="1"/>
    <col min="10503" max="10504" width="8.85546875" style="32"/>
    <col min="10505" max="10505" width="9.140625" style="32" bestFit="1" customWidth="1"/>
    <col min="10506" max="10752" width="8.85546875" style="32"/>
    <col min="10753" max="10753" width="58.42578125" style="32" customWidth="1"/>
    <col min="10754" max="10754" width="6.7109375" style="32" customWidth="1"/>
    <col min="10755" max="10755" width="23.42578125" style="32" customWidth="1"/>
    <col min="10756" max="10756" width="14.140625" style="32" customWidth="1"/>
    <col min="10757" max="10757" width="12.5703125" style="32" customWidth="1"/>
    <col min="10758" max="10758" width="14" style="32" customWidth="1"/>
    <col min="10759" max="10760" width="8.85546875" style="32"/>
    <col min="10761" max="10761" width="9.140625" style="32" bestFit="1" customWidth="1"/>
    <col min="10762" max="11008" width="8.85546875" style="32"/>
    <col min="11009" max="11009" width="58.42578125" style="32" customWidth="1"/>
    <col min="11010" max="11010" width="6.7109375" style="32" customWidth="1"/>
    <col min="11011" max="11011" width="23.42578125" style="32" customWidth="1"/>
    <col min="11012" max="11012" width="14.140625" style="32" customWidth="1"/>
    <col min="11013" max="11013" width="12.5703125" style="32" customWidth="1"/>
    <col min="11014" max="11014" width="14" style="32" customWidth="1"/>
    <col min="11015" max="11016" width="8.85546875" style="32"/>
    <col min="11017" max="11017" width="9.140625" style="32" bestFit="1" customWidth="1"/>
    <col min="11018" max="11264" width="8.85546875" style="32"/>
    <col min="11265" max="11265" width="58.42578125" style="32" customWidth="1"/>
    <col min="11266" max="11266" width="6.7109375" style="32" customWidth="1"/>
    <col min="11267" max="11267" width="23.42578125" style="32" customWidth="1"/>
    <col min="11268" max="11268" width="14.140625" style="32" customWidth="1"/>
    <col min="11269" max="11269" width="12.5703125" style="32" customWidth="1"/>
    <col min="11270" max="11270" width="14" style="32" customWidth="1"/>
    <col min="11271" max="11272" width="8.85546875" style="32"/>
    <col min="11273" max="11273" width="9.140625" style="32" bestFit="1" customWidth="1"/>
    <col min="11274" max="11520" width="8.85546875" style="32"/>
    <col min="11521" max="11521" width="58.42578125" style="32" customWidth="1"/>
    <col min="11522" max="11522" width="6.7109375" style="32" customWidth="1"/>
    <col min="11523" max="11523" width="23.42578125" style="32" customWidth="1"/>
    <col min="11524" max="11524" width="14.140625" style="32" customWidth="1"/>
    <col min="11525" max="11525" width="12.5703125" style="32" customWidth="1"/>
    <col min="11526" max="11526" width="14" style="32" customWidth="1"/>
    <col min="11527" max="11528" width="8.85546875" style="32"/>
    <col min="11529" max="11529" width="9.140625" style="32" bestFit="1" customWidth="1"/>
    <col min="11530" max="11776" width="8.85546875" style="32"/>
    <col min="11777" max="11777" width="58.42578125" style="32" customWidth="1"/>
    <col min="11778" max="11778" width="6.7109375" style="32" customWidth="1"/>
    <col min="11779" max="11779" width="23.42578125" style="32" customWidth="1"/>
    <col min="11780" max="11780" width="14.140625" style="32" customWidth="1"/>
    <col min="11781" max="11781" width="12.5703125" style="32" customWidth="1"/>
    <col min="11782" max="11782" width="14" style="32" customWidth="1"/>
    <col min="11783" max="11784" width="8.85546875" style="32"/>
    <col min="11785" max="11785" width="9.140625" style="32" bestFit="1" customWidth="1"/>
    <col min="11786" max="12032" width="8.85546875" style="32"/>
    <col min="12033" max="12033" width="58.42578125" style="32" customWidth="1"/>
    <col min="12034" max="12034" width="6.7109375" style="32" customWidth="1"/>
    <col min="12035" max="12035" width="23.42578125" style="32" customWidth="1"/>
    <col min="12036" max="12036" width="14.140625" style="32" customWidth="1"/>
    <col min="12037" max="12037" width="12.5703125" style="32" customWidth="1"/>
    <col min="12038" max="12038" width="14" style="32" customWidth="1"/>
    <col min="12039" max="12040" width="8.85546875" style="32"/>
    <col min="12041" max="12041" width="9.140625" style="32" bestFit="1" customWidth="1"/>
    <col min="12042" max="12288" width="8.85546875" style="32"/>
    <col min="12289" max="12289" width="58.42578125" style="32" customWidth="1"/>
    <col min="12290" max="12290" width="6.7109375" style="32" customWidth="1"/>
    <col min="12291" max="12291" width="23.42578125" style="32" customWidth="1"/>
    <col min="12292" max="12292" width="14.140625" style="32" customWidth="1"/>
    <col min="12293" max="12293" width="12.5703125" style="32" customWidth="1"/>
    <col min="12294" max="12294" width="14" style="32" customWidth="1"/>
    <col min="12295" max="12296" width="8.85546875" style="32"/>
    <col min="12297" max="12297" width="9.140625" style="32" bestFit="1" customWidth="1"/>
    <col min="12298" max="12544" width="8.85546875" style="32"/>
    <col min="12545" max="12545" width="58.42578125" style="32" customWidth="1"/>
    <col min="12546" max="12546" width="6.7109375" style="32" customWidth="1"/>
    <col min="12547" max="12547" width="23.42578125" style="32" customWidth="1"/>
    <col min="12548" max="12548" width="14.140625" style="32" customWidth="1"/>
    <col min="12549" max="12549" width="12.5703125" style="32" customWidth="1"/>
    <col min="12550" max="12550" width="14" style="32" customWidth="1"/>
    <col min="12551" max="12552" width="8.85546875" style="32"/>
    <col min="12553" max="12553" width="9.140625" style="32" bestFit="1" customWidth="1"/>
    <col min="12554" max="12800" width="8.85546875" style="32"/>
    <col min="12801" max="12801" width="58.42578125" style="32" customWidth="1"/>
    <col min="12802" max="12802" width="6.7109375" style="32" customWidth="1"/>
    <col min="12803" max="12803" width="23.42578125" style="32" customWidth="1"/>
    <col min="12804" max="12804" width="14.140625" style="32" customWidth="1"/>
    <col min="12805" max="12805" width="12.5703125" style="32" customWidth="1"/>
    <col min="12806" max="12806" width="14" style="32" customWidth="1"/>
    <col min="12807" max="12808" width="8.85546875" style="32"/>
    <col min="12809" max="12809" width="9.140625" style="32" bestFit="1" customWidth="1"/>
    <col min="12810" max="13056" width="8.85546875" style="32"/>
    <col min="13057" max="13057" width="58.42578125" style="32" customWidth="1"/>
    <col min="13058" max="13058" width="6.7109375" style="32" customWidth="1"/>
    <col min="13059" max="13059" width="23.42578125" style="32" customWidth="1"/>
    <col min="13060" max="13060" width="14.140625" style="32" customWidth="1"/>
    <col min="13061" max="13061" width="12.5703125" style="32" customWidth="1"/>
    <col min="13062" max="13062" width="14" style="32" customWidth="1"/>
    <col min="13063" max="13064" width="8.85546875" style="32"/>
    <col min="13065" max="13065" width="9.140625" style="32" bestFit="1" customWidth="1"/>
    <col min="13066" max="13312" width="8.85546875" style="32"/>
    <col min="13313" max="13313" width="58.42578125" style="32" customWidth="1"/>
    <col min="13314" max="13314" width="6.7109375" style="32" customWidth="1"/>
    <col min="13315" max="13315" width="23.42578125" style="32" customWidth="1"/>
    <col min="13316" max="13316" width="14.140625" style="32" customWidth="1"/>
    <col min="13317" max="13317" width="12.5703125" style="32" customWidth="1"/>
    <col min="13318" max="13318" width="14" style="32" customWidth="1"/>
    <col min="13319" max="13320" width="8.85546875" style="32"/>
    <col min="13321" max="13321" width="9.140625" style="32" bestFit="1" customWidth="1"/>
    <col min="13322" max="13568" width="8.85546875" style="32"/>
    <col min="13569" max="13569" width="58.42578125" style="32" customWidth="1"/>
    <col min="13570" max="13570" width="6.7109375" style="32" customWidth="1"/>
    <col min="13571" max="13571" width="23.42578125" style="32" customWidth="1"/>
    <col min="13572" max="13572" width="14.140625" style="32" customWidth="1"/>
    <col min="13573" max="13573" width="12.5703125" style="32" customWidth="1"/>
    <col min="13574" max="13574" width="14" style="32" customWidth="1"/>
    <col min="13575" max="13576" width="8.85546875" style="32"/>
    <col min="13577" max="13577" width="9.140625" style="32" bestFit="1" customWidth="1"/>
    <col min="13578" max="13824" width="8.85546875" style="32"/>
    <col min="13825" max="13825" width="58.42578125" style="32" customWidth="1"/>
    <col min="13826" max="13826" width="6.7109375" style="32" customWidth="1"/>
    <col min="13827" max="13827" width="23.42578125" style="32" customWidth="1"/>
    <col min="13828" max="13828" width="14.140625" style="32" customWidth="1"/>
    <col min="13829" max="13829" width="12.5703125" style="32" customWidth="1"/>
    <col min="13830" max="13830" width="14" style="32" customWidth="1"/>
    <col min="13831" max="13832" width="8.85546875" style="32"/>
    <col min="13833" max="13833" width="9.140625" style="32" bestFit="1" customWidth="1"/>
    <col min="13834" max="14080" width="8.85546875" style="32"/>
    <col min="14081" max="14081" width="58.42578125" style="32" customWidth="1"/>
    <col min="14082" max="14082" width="6.7109375" style="32" customWidth="1"/>
    <col min="14083" max="14083" width="23.42578125" style="32" customWidth="1"/>
    <col min="14084" max="14084" width="14.140625" style="32" customWidth="1"/>
    <col min="14085" max="14085" width="12.5703125" style="32" customWidth="1"/>
    <col min="14086" max="14086" width="14" style="32" customWidth="1"/>
    <col min="14087" max="14088" width="8.85546875" style="32"/>
    <col min="14089" max="14089" width="9.140625" style="32" bestFit="1" customWidth="1"/>
    <col min="14090" max="14336" width="8.85546875" style="32"/>
    <col min="14337" max="14337" width="58.42578125" style="32" customWidth="1"/>
    <col min="14338" max="14338" width="6.7109375" style="32" customWidth="1"/>
    <col min="14339" max="14339" width="23.42578125" style="32" customWidth="1"/>
    <col min="14340" max="14340" width="14.140625" style="32" customWidth="1"/>
    <col min="14341" max="14341" width="12.5703125" style="32" customWidth="1"/>
    <col min="14342" max="14342" width="14" style="32" customWidth="1"/>
    <col min="14343" max="14344" width="8.85546875" style="32"/>
    <col min="14345" max="14345" width="9.140625" style="32" bestFit="1" customWidth="1"/>
    <col min="14346" max="14592" width="8.85546875" style="32"/>
    <col min="14593" max="14593" width="58.42578125" style="32" customWidth="1"/>
    <col min="14594" max="14594" width="6.7109375" style="32" customWidth="1"/>
    <col min="14595" max="14595" width="23.42578125" style="32" customWidth="1"/>
    <col min="14596" max="14596" width="14.140625" style="32" customWidth="1"/>
    <col min="14597" max="14597" width="12.5703125" style="32" customWidth="1"/>
    <col min="14598" max="14598" width="14" style="32" customWidth="1"/>
    <col min="14599" max="14600" width="8.85546875" style="32"/>
    <col min="14601" max="14601" width="9.140625" style="32" bestFit="1" customWidth="1"/>
    <col min="14602" max="14848" width="8.85546875" style="32"/>
    <col min="14849" max="14849" width="58.42578125" style="32" customWidth="1"/>
    <col min="14850" max="14850" width="6.7109375" style="32" customWidth="1"/>
    <col min="14851" max="14851" width="23.42578125" style="32" customWidth="1"/>
    <col min="14852" max="14852" width="14.140625" style="32" customWidth="1"/>
    <col min="14853" max="14853" width="12.5703125" style="32" customWidth="1"/>
    <col min="14854" max="14854" width="14" style="32" customWidth="1"/>
    <col min="14855" max="14856" width="8.85546875" style="32"/>
    <col min="14857" max="14857" width="9.140625" style="32" bestFit="1" customWidth="1"/>
    <col min="14858" max="15104" width="8.85546875" style="32"/>
    <col min="15105" max="15105" width="58.42578125" style="32" customWidth="1"/>
    <col min="15106" max="15106" width="6.7109375" style="32" customWidth="1"/>
    <col min="15107" max="15107" width="23.42578125" style="32" customWidth="1"/>
    <col min="15108" max="15108" width="14.140625" style="32" customWidth="1"/>
    <col min="15109" max="15109" width="12.5703125" style="32" customWidth="1"/>
    <col min="15110" max="15110" width="14" style="32" customWidth="1"/>
    <col min="15111" max="15112" width="8.85546875" style="32"/>
    <col min="15113" max="15113" width="9.140625" style="32" bestFit="1" customWidth="1"/>
    <col min="15114" max="15360" width="8.85546875" style="32"/>
    <col min="15361" max="15361" width="58.42578125" style="32" customWidth="1"/>
    <col min="15362" max="15362" width="6.7109375" style="32" customWidth="1"/>
    <col min="15363" max="15363" width="23.42578125" style="32" customWidth="1"/>
    <col min="15364" max="15364" width="14.140625" style="32" customWidth="1"/>
    <col min="15365" max="15365" width="12.5703125" style="32" customWidth="1"/>
    <col min="15366" max="15366" width="14" style="32" customWidth="1"/>
    <col min="15367" max="15368" width="8.85546875" style="32"/>
    <col min="15369" max="15369" width="9.140625" style="32" bestFit="1" customWidth="1"/>
    <col min="15370" max="15616" width="8.85546875" style="32"/>
    <col min="15617" max="15617" width="58.42578125" style="32" customWidth="1"/>
    <col min="15618" max="15618" width="6.7109375" style="32" customWidth="1"/>
    <col min="15619" max="15619" width="23.42578125" style="32" customWidth="1"/>
    <col min="15620" max="15620" width="14.140625" style="32" customWidth="1"/>
    <col min="15621" max="15621" width="12.5703125" style="32" customWidth="1"/>
    <col min="15622" max="15622" width="14" style="32" customWidth="1"/>
    <col min="15623" max="15624" width="8.85546875" style="32"/>
    <col min="15625" max="15625" width="9.140625" style="32" bestFit="1" customWidth="1"/>
    <col min="15626" max="15872" width="8.85546875" style="32"/>
    <col min="15873" max="15873" width="58.42578125" style="32" customWidth="1"/>
    <col min="15874" max="15874" width="6.7109375" style="32" customWidth="1"/>
    <col min="15875" max="15875" width="23.42578125" style="32" customWidth="1"/>
    <col min="15876" max="15876" width="14.140625" style="32" customWidth="1"/>
    <col min="15877" max="15877" width="12.5703125" style="32" customWidth="1"/>
    <col min="15878" max="15878" width="14" style="32" customWidth="1"/>
    <col min="15879" max="15880" width="8.85546875" style="32"/>
    <col min="15881" max="15881" width="9.140625" style="32" bestFit="1" customWidth="1"/>
    <col min="15882" max="16128" width="8.85546875" style="32"/>
    <col min="16129" max="16129" width="58.42578125" style="32" customWidth="1"/>
    <col min="16130" max="16130" width="6.7109375" style="32" customWidth="1"/>
    <col min="16131" max="16131" width="23.42578125" style="32" customWidth="1"/>
    <col min="16132" max="16132" width="14.140625" style="32" customWidth="1"/>
    <col min="16133" max="16133" width="12.5703125" style="32" customWidth="1"/>
    <col min="16134" max="16134" width="14" style="32" customWidth="1"/>
    <col min="16135" max="16136" width="8.85546875" style="32"/>
    <col min="16137" max="16137" width="9.140625" style="32" bestFit="1" customWidth="1"/>
    <col min="16138" max="16384" width="8.85546875" style="32"/>
  </cols>
  <sheetData>
    <row r="1" spans="1:9" ht="13.5" thickBot="1" x14ac:dyDescent="0.25">
      <c r="A1" s="31" t="s">
        <v>135</v>
      </c>
      <c r="B1" s="31"/>
      <c r="C1" s="31"/>
      <c r="D1" s="31"/>
      <c r="E1" s="31"/>
      <c r="F1" s="31"/>
    </row>
    <row r="2" spans="1:9" ht="38.25" x14ac:dyDescent="0.2">
      <c r="A2" s="33" t="s">
        <v>13</v>
      </c>
      <c r="B2" s="33" t="s">
        <v>14</v>
      </c>
      <c r="C2" s="33" t="s">
        <v>136</v>
      </c>
      <c r="D2" s="34" t="s">
        <v>137</v>
      </c>
      <c r="E2" s="34" t="s">
        <v>138</v>
      </c>
      <c r="F2" s="33" t="s">
        <v>139</v>
      </c>
    </row>
    <row r="3" spans="1:9" s="37" customFormat="1" ht="13.5" thickBot="1" x14ac:dyDescent="0.25">
      <c r="A3" s="35">
        <v>1</v>
      </c>
      <c r="B3" s="35">
        <v>2</v>
      </c>
      <c r="C3" s="35">
        <v>3</v>
      </c>
      <c r="D3" s="36" t="s">
        <v>19</v>
      </c>
      <c r="E3" s="36" t="s">
        <v>20</v>
      </c>
      <c r="F3" s="35" t="s">
        <v>140</v>
      </c>
    </row>
    <row r="4" spans="1:9" x14ac:dyDescent="0.2">
      <c r="A4" s="38" t="s">
        <v>141</v>
      </c>
      <c r="B4" s="39">
        <v>200</v>
      </c>
      <c r="C4" s="40" t="s">
        <v>23</v>
      </c>
      <c r="D4" s="41">
        <f>D6+D103+D119+D138+D172+D224+D241</f>
        <v>16690800</v>
      </c>
      <c r="E4" s="41">
        <f>E6+E103+E119+E138+E172+E224+E241</f>
        <v>8907395.3599999994</v>
      </c>
      <c r="F4" s="42">
        <f t="shared" ref="F4:F212" si="0">D4-E4</f>
        <v>7783404.6400000006</v>
      </c>
      <c r="H4" s="43"/>
    </row>
    <row r="5" spans="1:9" x14ac:dyDescent="0.2">
      <c r="A5" s="44" t="s">
        <v>24</v>
      </c>
      <c r="B5" s="45"/>
      <c r="C5" s="46"/>
      <c r="D5" s="47"/>
      <c r="E5" s="47"/>
      <c r="F5" s="42"/>
      <c r="H5" s="43"/>
    </row>
    <row r="6" spans="1:9" x14ac:dyDescent="0.2">
      <c r="A6" s="48" t="s">
        <v>142</v>
      </c>
      <c r="B6" s="49">
        <v>200</v>
      </c>
      <c r="C6" s="50" t="s">
        <v>143</v>
      </c>
      <c r="D6" s="51">
        <f>D7+D22+D80+D87</f>
        <v>6035400</v>
      </c>
      <c r="E6" s="51">
        <f>E7+E22+E87</f>
        <v>3702970.7199999997</v>
      </c>
      <c r="F6" s="42">
        <f t="shared" si="0"/>
        <v>2332429.2800000003</v>
      </c>
      <c r="H6" s="52"/>
      <c r="I6" s="43"/>
    </row>
    <row r="7" spans="1:9" ht="25.5" x14ac:dyDescent="0.2">
      <c r="A7" s="48" t="s">
        <v>144</v>
      </c>
      <c r="B7" s="49">
        <v>200</v>
      </c>
      <c r="C7" s="53" t="s">
        <v>145</v>
      </c>
      <c r="D7" s="54">
        <f t="shared" ref="D7:E10" si="1">D8</f>
        <v>824800</v>
      </c>
      <c r="E7" s="54">
        <f t="shared" si="1"/>
        <v>502926.11000000004</v>
      </c>
      <c r="F7" s="42">
        <f t="shared" si="0"/>
        <v>321873.88999999996</v>
      </c>
      <c r="H7" s="43"/>
    </row>
    <row r="8" spans="1:9" ht="38.25" x14ac:dyDescent="0.2">
      <c r="A8" s="48" t="s">
        <v>146</v>
      </c>
      <c r="B8" s="49">
        <v>200</v>
      </c>
      <c r="C8" s="53" t="s">
        <v>147</v>
      </c>
      <c r="D8" s="54">
        <f>D10</f>
        <v>824800</v>
      </c>
      <c r="E8" s="54">
        <f>E10</f>
        <v>502926.11000000004</v>
      </c>
      <c r="F8" s="42">
        <f t="shared" si="0"/>
        <v>321873.88999999996</v>
      </c>
      <c r="H8" s="43"/>
    </row>
    <row r="9" spans="1:9" x14ac:dyDescent="0.2">
      <c r="A9" s="48" t="s">
        <v>148</v>
      </c>
      <c r="B9" s="49">
        <v>200</v>
      </c>
      <c r="C9" s="53" t="s">
        <v>149</v>
      </c>
      <c r="D9" s="54">
        <f>D10</f>
        <v>824800</v>
      </c>
      <c r="E9" s="54">
        <f>E10</f>
        <v>502926.11000000004</v>
      </c>
      <c r="F9" s="42">
        <f t="shared" si="0"/>
        <v>321873.88999999996</v>
      </c>
      <c r="H9" s="43"/>
    </row>
    <row r="10" spans="1:9" ht="51" x14ac:dyDescent="0.2">
      <c r="A10" s="48" t="s">
        <v>150</v>
      </c>
      <c r="B10" s="49">
        <v>200</v>
      </c>
      <c r="C10" s="53" t="s">
        <v>151</v>
      </c>
      <c r="D10" s="54">
        <f t="shared" si="1"/>
        <v>824800</v>
      </c>
      <c r="E10" s="54">
        <f t="shared" si="1"/>
        <v>502926.11000000004</v>
      </c>
      <c r="F10" s="42">
        <f t="shared" si="0"/>
        <v>321873.88999999996</v>
      </c>
      <c r="H10" s="43"/>
    </row>
    <row r="11" spans="1:9" ht="25.5" x14ac:dyDescent="0.2">
      <c r="A11" s="48" t="s">
        <v>152</v>
      </c>
      <c r="B11" s="49">
        <v>200</v>
      </c>
      <c r="C11" s="53" t="s">
        <v>153</v>
      </c>
      <c r="D11" s="54">
        <f>D12+D17</f>
        <v>824800</v>
      </c>
      <c r="E11" s="54">
        <f>E12+E17</f>
        <v>502926.11000000004</v>
      </c>
      <c r="F11" s="42">
        <f t="shared" si="0"/>
        <v>321873.88999999996</v>
      </c>
      <c r="H11" s="43"/>
    </row>
    <row r="12" spans="1:9" x14ac:dyDescent="0.2">
      <c r="A12" s="55" t="s">
        <v>154</v>
      </c>
      <c r="B12" s="56">
        <v>200</v>
      </c>
      <c r="C12" s="57" t="s">
        <v>155</v>
      </c>
      <c r="D12" s="54">
        <f>D14</f>
        <v>796500</v>
      </c>
      <c r="E12" s="54">
        <f>E14</f>
        <v>475013.84</v>
      </c>
      <c r="F12" s="42">
        <f t="shared" si="0"/>
        <v>321486.15999999997</v>
      </c>
      <c r="H12" s="43"/>
    </row>
    <row r="13" spans="1:9" x14ac:dyDescent="0.2">
      <c r="A13" s="55" t="s">
        <v>156</v>
      </c>
      <c r="B13" s="56">
        <v>200</v>
      </c>
      <c r="C13" s="57" t="s">
        <v>157</v>
      </c>
      <c r="D13" s="54">
        <f>D14</f>
        <v>796500</v>
      </c>
      <c r="E13" s="54">
        <f>E14</f>
        <v>475013.84</v>
      </c>
      <c r="F13" s="54">
        <f>F14</f>
        <v>321486.15999999997</v>
      </c>
      <c r="H13" s="43"/>
    </row>
    <row r="14" spans="1:9" x14ac:dyDescent="0.2">
      <c r="A14" s="48" t="s">
        <v>158</v>
      </c>
      <c r="B14" s="49">
        <v>200</v>
      </c>
      <c r="C14" s="53" t="s">
        <v>159</v>
      </c>
      <c r="D14" s="58">
        <f>D15+D16</f>
        <v>796500</v>
      </c>
      <c r="E14" s="58">
        <f>E15+E16</f>
        <v>475013.84</v>
      </c>
      <c r="F14" s="42">
        <f t="shared" si="0"/>
        <v>321486.15999999997</v>
      </c>
      <c r="H14" s="43"/>
    </row>
    <row r="15" spans="1:9" x14ac:dyDescent="0.2">
      <c r="A15" s="59" t="s">
        <v>160</v>
      </c>
      <c r="B15" s="49">
        <v>200</v>
      </c>
      <c r="C15" s="53" t="s">
        <v>161</v>
      </c>
      <c r="D15" s="60">
        <v>611800</v>
      </c>
      <c r="E15" s="60">
        <v>365332.84</v>
      </c>
      <c r="F15" s="42">
        <f t="shared" si="0"/>
        <v>246467.15999999997</v>
      </c>
      <c r="H15" s="43"/>
    </row>
    <row r="16" spans="1:9" x14ac:dyDescent="0.2">
      <c r="A16" s="59" t="s">
        <v>162</v>
      </c>
      <c r="B16" s="49">
        <v>200</v>
      </c>
      <c r="C16" s="53" t="s">
        <v>163</v>
      </c>
      <c r="D16" s="60">
        <v>184700</v>
      </c>
      <c r="E16" s="60">
        <v>109681</v>
      </c>
      <c r="F16" s="42">
        <f t="shared" si="0"/>
        <v>75019</v>
      </c>
      <c r="H16" s="43"/>
    </row>
    <row r="17" spans="1:8" x14ac:dyDescent="0.2">
      <c r="A17" s="59" t="s">
        <v>164</v>
      </c>
      <c r="B17" s="49">
        <v>200</v>
      </c>
      <c r="C17" s="53" t="s">
        <v>165</v>
      </c>
      <c r="D17" s="60">
        <f>D19</f>
        <v>28300</v>
      </c>
      <c r="E17" s="60">
        <f>E19</f>
        <v>27912.27</v>
      </c>
      <c r="F17" s="42">
        <f t="shared" si="0"/>
        <v>387.72999999999956</v>
      </c>
      <c r="H17" s="43"/>
    </row>
    <row r="18" spans="1:8" x14ac:dyDescent="0.2">
      <c r="A18" s="59" t="s">
        <v>156</v>
      </c>
      <c r="B18" s="49">
        <v>200</v>
      </c>
      <c r="C18" s="53" t="s">
        <v>166</v>
      </c>
      <c r="D18" s="60">
        <f>D19</f>
        <v>28300</v>
      </c>
      <c r="E18" s="60">
        <f>E19</f>
        <v>27912.27</v>
      </c>
      <c r="F18" s="60">
        <f>F19</f>
        <v>387.72999999999956</v>
      </c>
      <c r="H18" s="43"/>
    </row>
    <row r="19" spans="1:8" x14ac:dyDescent="0.2">
      <c r="A19" s="59" t="s">
        <v>158</v>
      </c>
      <c r="B19" s="49">
        <v>200</v>
      </c>
      <c r="C19" s="53" t="s">
        <v>167</v>
      </c>
      <c r="D19" s="60">
        <f>D20+D21</f>
        <v>28300</v>
      </c>
      <c r="E19" s="60">
        <f>E20+E21</f>
        <v>27912.27</v>
      </c>
      <c r="F19" s="42">
        <f t="shared" si="0"/>
        <v>387.72999999999956</v>
      </c>
      <c r="H19" s="43"/>
    </row>
    <row r="20" spans="1:8" x14ac:dyDescent="0.2">
      <c r="A20" s="59" t="s">
        <v>168</v>
      </c>
      <c r="B20" s="49">
        <v>200</v>
      </c>
      <c r="C20" s="53" t="s">
        <v>169</v>
      </c>
      <c r="D20" s="60">
        <f>'[1]124_2'!D10</f>
        <v>21700</v>
      </c>
      <c r="E20" s="60">
        <f>'[1]124_2'!E10</f>
        <v>21438</v>
      </c>
      <c r="F20" s="42">
        <f t="shared" si="0"/>
        <v>262</v>
      </c>
      <c r="H20" s="43"/>
    </row>
    <row r="21" spans="1:8" x14ac:dyDescent="0.2">
      <c r="A21" s="59" t="s">
        <v>162</v>
      </c>
      <c r="B21" s="49">
        <v>200</v>
      </c>
      <c r="C21" s="53" t="s">
        <v>170</v>
      </c>
      <c r="D21" s="60">
        <f>'[1]124_2'!D11</f>
        <v>6600</v>
      </c>
      <c r="E21" s="60">
        <f>'[1]124_2'!E11</f>
        <v>6474.27</v>
      </c>
      <c r="F21" s="42">
        <f t="shared" si="0"/>
        <v>125.72999999999956</v>
      </c>
      <c r="H21" s="43"/>
    </row>
    <row r="22" spans="1:8" ht="38.25" x14ac:dyDescent="0.2">
      <c r="A22" s="48" t="s">
        <v>171</v>
      </c>
      <c r="B22" s="49">
        <v>200</v>
      </c>
      <c r="C22" s="50" t="s">
        <v>172</v>
      </c>
      <c r="D22" s="51">
        <f>D23+D66</f>
        <v>4895100</v>
      </c>
      <c r="E22" s="51">
        <f>E23+E66</f>
        <v>3034560.54</v>
      </c>
      <c r="F22" s="42">
        <f t="shared" si="0"/>
        <v>1860539.46</v>
      </c>
      <c r="H22" s="43"/>
    </row>
    <row r="23" spans="1:8" ht="38.25" x14ac:dyDescent="0.2">
      <c r="A23" s="48" t="s">
        <v>146</v>
      </c>
      <c r="B23" s="49">
        <v>200</v>
      </c>
      <c r="C23" s="53" t="s">
        <v>173</v>
      </c>
      <c r="D23" s="58">
        <f>D24</f>
        <v>4805300</v>
      </c>
      <c r="E23" s="58">
        <f>E24</f>
        <v>2974860.54</v>
      </c>
      <c r="F23" s="42">
        <f t="shared" si="0"/>
        <v>1830439.46</v>
      </c>
      <c r="H23" s="43"/>
    </row>
    <row r="24" spans="1:8" x14ac:dyDescent="0.2">
      <c r="A24" s="48" t="s">
        <v>174</v>
      </c>
      <c r="B24" s="49">
        <v>200</v>
      </c>
      <c r="C24" s="53" t="s">
        <v>175</v>
      </c>
      <c r="D24" s="58">
        <f>D25+D37+D58</f>
        <v>4805300</v>
      </c>
      <c r="E24" s="58">
        <f>E25+E37+E58</f>
        <v>2974860.54</v>
      </c>
      <c r="F24" s="42">
        <f t="shared" si="0"/>
        <v>1830439.46</v>
      </c>
      <c r="H24" s="43"/>
    </row>
    <row r="25" spans="1:8" ht="51" x14ac:dyDescent="0.2">
      <c r="A25" s="48" t="s">
        <v>150</v>
      </c>
      <c r="B25" s="49">
        <v>200</v>
      </c>
      <c r="C25" s="53" t="s">
        <v>176</v>
      </c>
      <c r="D25" s="58">
        <f>D26</f>
        <v>2839200</v>
      </c>
      <c r="E25" s="58">
        <f>E26</f>
        <v>1724926.44</v>
      </c>
      <c r="F25" s="42">
        <f t="shared" si="0"/>
        <v>1114273.56</v>
      </c>
      <c r="H25" s="43"/>
    </row>
    <row r="26" spans="1:8" ht="25.5" x14ac:dyDescent="0.2">
      <c r="A26" s="48" t="s">
        <v>152</v>
      </c>
      <c r="B26" s="49">
        <v>200</v>
      </c>
      <c r="C26" s="53" t="s">
        <v>177</v>
      </c>
      <c r="D26" s="58">
        <f>D27+D32</f>
        <v>2839200</v>
      </c>
      <c r="E26" s="58">
        <f>E27+E32</f>
        <v>1724926.44</v>
      </c>
      <c r="F26" s="42">
        <f t="shared" si="0"/>
        <v>1114273.56</v>
      </c>
      <c r="H26" s="43"/>
    </row>
    <row r="27" spans="1:8" s="61" customFormat="1" x14ac:dyDescent="0.2">
      <c r="A27" s="55" t="s">
        <v>154</v>
      </c>
      <c r="B27" s="49">
        <v>200</v>
      </c>
      <c r="C27" s="53" t="s">
        <v>178</v>
      </c>
      <c r="D27" s="58">
        <f>D29</f>
        <v>2710600</v>
      </c>
      <c r="E27" s="58">
        <f>E29</f>
        <v>1682851.48</v>
      </c>
      <c r="F27" s="42">
        <f t="shared" si="0"/>
        <v>1027748.52</v>
      </c>
      <c r="H27" s="62"/>
    </row>
    <row r="28" spans="1:8" s="61" customFormat="1" x14ac:dyDescent="0.2">
      <c r="A28" s="55" t="s">
        <v>156</v>
      </c>
      <c r="B28" s="49">
        <v>200</v>
      </c>
      <c r="C28" s="53" t="s">
        <v>179</v>
      </c>
      <c r="D28" s="58">
        <f>D29</f>
        <v>2710600</v>
      </c>
      <c r="E28" s="58">
        <f>E29</f>
        <v>1682851.48</v>
      </c>
      <c r="F28" s="58">
        <f>F29</f>
        <v>1027748.52</v>
      </c>
      <c r="H28" s="62"/>
    </row>
    <row r="29" spans="1:8" s="61" customFormat="1" x14ac:dyDescent="0.2">
      <c r="A29" s="48" t="s">
        <v>158</v>
      </c>
      <c r="B29" s="49">
        <v>200</v>
      </c>
      <c r="C29" s="53" t="s">
        <v>180</v>
      </c>
      <c r="D29" s="58">
        <f>D30+D31</f>
        <v>2710600</v>
      </c>
      <c r="E29" s="58">
        <f>E30+E31</f>
        <v>1682851.48</v>
      </c>
      <c r="F29" s="42">
        <f t="shared" si="0"/>
        <v>1027748.52</v>
      </c>
      <c r="H29" s="62"/>
    </row>
    <row r="30" spans="1:8" s="61" customFormat="1" x14ac:dyDescent="0.2">
      <c r="A30" s="59" t="s">
        <v>160</v>
      </c>
      <c r="B30" s="49">
        <v>200</v>
      </c>
      <c r="C30" s="53" t="s">
        <v>181</v>
      </c>
      <c r="D30" s="60">
        <v>2081800</v>
      </c>
      <c r="E30" s="60">
        <v>1301034.8600000001</v>
      </c>
      <c r="F30" s="42">
        <f t="shared" si="0"/>
        <v>780765.1399999999</v>
      </c>
      <c r="H30" s="62"/>
    </row>
    <row r="31" spans="1:8" s="61" customFormat="1" x14ac:dyDescent="0.2">
      <c r="A31" s="59" t="s">
        <v>162</v>
      </c>
      <c r="B31" s="49">
        <v>200</v>
      </c>
      <c r="C31" s="53" t="s">
        <v>182</v>
      </c>
      <c r="D31" s="60">
        <v>628800</v>
      </c>
      <c r="E31" s="60">
        <v>381816.62</v>
      </c>
      <c r="F31" s="42">
        <f t="shared" si="0"/>
        <v>246983.38</v>
      </c>
      <c r="H31" s="62"/>
    </row>
    <row r="32" spans="1:8" s="61" customFormat="1" x14ac:dyDescent="0.2">
      <c r="A32" s="59" t="s">
        <v>164</v>
      </c>
      <c r="B32" s="49">
        <v>200</v>
      </c>
      <c r="C32" s="53" t="s">
        <v>183</v>
      </c>
      <c r="D32" s="60">
        <f>D34</f>
        <v>128600</v>
      </c>
      <c r="E32" s="60">
        <f>E34</f>
        <v>42074.96</v>
      </c>
      <c r="F32" s="42">
        <f t="shared" si="0"/>
        <v>86525.040000000008</v>
      </c>
      <c r="H32" s="62"/>
    </row>
    <row r="33" spans="1:8" s="61" customFormat="1" x14ac:dyDescent="0.2">
      <c r="A33" s="59" t="s">
        <v>156</v>
      </c>
      <c r="B33" s="49">
        <v>200</v>
      </c>
      <c r="C33" s="53" t="s">
        <v>184</v>
      </c>
      <c r="D33" s="60">
        <f>D34</f>
        <v>128600</v>
      </c>
      <c r="E33" s="60">
        <f>E34</f>
        <v>42074.96</v>
      </c>
      <c r="F33" s="60">
        <f>F34</f>
        <v>86525.040000000008</v>
      </c>
      <c r="H33" s="62"/>
    </row>
    <row r="34" spans="1:8" s="61" customFormat="1" x14ac:dyDescent="0.2">
      <c r="A34" s="59" t="s">
        <v>158</v>
      </c>
      <c r="B34" s="49">
        <v>200</v>
      </c>
      <c r="C34" s="53" t="s">
        <v>185</v>
      </c>
      <c r="D34" s="60">
        <f>D35+D36</f>
        <v>128600</v>
      </c>
      <c r="E34" s="60">
        <f>E35+E36</f>
        <v>42074.96</v>
      </c>
      <c r="F34" s="42">
        <f t="shared" si="0"/>
        <v>86525.040000000008</v>
      </c>
      <c r="H34" s="62"/>
    </row>
    <row r="35" spans="1:8" s="61" customFormat="1" x14ac:dyDescent="0.2">
      <c r="A35" s="59" t="s">
        <v>168</v>
      </c>
      <c r="B35" s="49">
        <v>200</v>
      </c>
      <c r="C35" s="53" t="s">
        <v>186</v>
      </c>
      <c r="D35" s="60">
        <f>'[1]124_2'!D14</f>
        <v>105700</v>
      </c>
      <c r="E35" s="60">
        <v>32037</v>
      </c>
      <c r="F35" s="42">
        <f t="shared" si="0"/>
        <v>73663</v>
      </c>
      <c r="H35" s="62"/>
    </row>
    <row r="36" spans="1:8" s="61" customFormat="1" x14ac:dyDescent="0.2">
      <c r="A36" s="59" t="s">
        <v>162</v>
      </c>
      <c r="B36" s="49">
        <v>200</v>
      </c>
      <c r="C36" s="53" t="s">
        <v>187</v>
      </c>
      <c r="D36" s="60">
        <v>22900</v>
      </c>
      <c r="E36" s="60">
        <v>10037.959999999999</v>
      </c>
      <c r="F36" s="42">
        <f t="shared" si="0"/>
        <v>12862.04</v>
      </c>
      <c r="H36" s="62"/>
    </row>
    <row r="37" spans="1:8" s="61" customFormat="1" ht="25.5" x14ac:dyDescent="0.2">
      <c r="A37" s="59" t="s">
        <v>188</v>
      </c>
      <c r="B37" s="49">
        <v>200</v>
      </c>
      <c r="C37" s="53" t="s">
        <v>189</v>
      </c>
      <c r="D37" s="60">
        <f>D38</f>
        <v>1944600</v>
      </c>
      <c r="E37" s="60">
        <f>E38</f>
        <v>1241071.1600000001</v>
      </c>
      <c r="F37" s="42">
        <f t="shared" si="0"/>
        <v>703528.83999999985</v>
      </c>
      <c r="H37" s="62"/>
    </row>
    <row r="38" spans="1:8" s="61" customFormat="1" ht="25.5" x14ac:dyDescent="0.2">
      <c r="A38" s="59" t="s">
        <v>190</v>
      </c>
      <c r="B38" s="49">
        <v>200</v>
      </c>
      <c r="C38" s="53" t="s">
        <v>191</v>
      </c>
      <c r="D38" s="60">
        <f>D39+D47</f>
        <v>1944600</v>
      </c>
      <c r="E38" s="60">
        <f>E39+E47</f>
        <v>1241071.1600000001</v>
      </c>
      <c r="F38" s="42">
        <f t="shared" si="0"/>
        <v>703528.83999999985</v>
      </c>
      <c r="H38" s="62"/>
    </row>
    <row r="39" spans="1:8" s="61" customFormat="1" ht="25.5" x14ac:dyDescent="0.2">
      <c r="A39" s="59" t="s">
        <v>192</v>
      </c>
      <c r="B39" s="49">
        <v>200</v>
      </c>
      <c r="C39" s="53" t="s">
        <v>193</v>
      </c>
      <c r="D39" s="60">
        <f>D41+D45</f>
        <v>215300</v>
      </c>
      <c r="E39" s="60">
        <f>E41+E45</f>
        <v>142423.01</v>
      </c>
      <c r="F39" s="42">
        <f t="shared" si="0"/>
        <v>72876.989999999991</v>
      </c>
      <c r="H39" s="62"/>
    </row>
    <row r="40" spans="1:8" s="61" customFormat="1" x14ac:dyDescent="0.2">
      <c r="A40" s="59" t="s">
        <v>156</v>
      </c>
      <c r="B40" s="49">
        <v>200</v>
      </c>
      <c r="C40" s="53" t="s">
        <v>194</v>
      </c>
      <c r="D40" s="60">
        <f>D41</f>
        <v>208000</v>
      </c>
      <c r="E40" s="60">
        <f>E41</f>
        <v>136573.01</v>
      </c>
      <c r="F40" s="60">
        <f>F41</f>
        <v>71426.989999999991</v>
      </c>
      <c r="H40" s="62"/>
    </row>
    <row r="41" spans="1:8" s="61" customFormat="1" x14ac:dyDescent="0.2">
      <c r="A41" s="59" t="s">
        <v>195</v>
      </c>
      <c r="B41" s="49">
        <v>200</v>
      </c>
      <c r="C41" s="53" t="s">
        <v>196</v>
      </c>
      <c r="D41" s="58">
        <f>D44+D42+D43</f>
        <v>208000</v>
      </c>
      <c r="E41" s="58">
        <f>E44+E42+E43</f>
        <v>136573.01</v>
      </c>
      <c r="F41" s="42">
        <f t="shared" si="0"/>
        <v>71426.989999999991</v>
      </c>
      <c r="H41" s="62"/>
    </row>
    <row r="42" spans="1:8" s="61" customFormat="1" x14ac:dyDescent="0.2">
      <c r="A42" s="59" t="s">
        <v>197</v>
      </c>
      <c r="B42" s="49">
        <v>200</v>
      </c>
      <c r="C42" s="53" t="s">
        <v>198</v>
      </c>
      <c r="D42" s="58">
        <f>'[1]124_2'!D16</f>
        <v>93900</v>
      </c>
      <c r="E42" s="58">
        <v>51933.01</v>
      </c>
      <c r="F42" s="42">
        <f t="shared" si="0"/>
        <v>41966.99</v>
      </c>
      <c r="H42" s="62"/>
    </row>
    <row r="43" spans="1:8" s="61" customFormat="1" x14ac:dyDescent="0.2">
      <c r="A43" s="59" t="s">
        <v>199</v>
      </c>
      <c r="B43" s="49">
        <v>200</v>
      </c>
      <c r="C43" s="53" t="s">
        <v>200</v>
      </c>
      <c r="D43" s="58">
        <v>23100</v>
      </c>
      <c r="E43" s="58">
        <v>9900</v>
      </c>
      <c r="F43" s="42">
        <f t="shared" si="0"/>
        <v>13200</v>
      </c>
      <c r="H43" s="62"/>
    </row>
    <row r="44" spans="1:8" s="61" customFormat="1" x14ac:dyDescent="0.2">
      <c r="A44" s="59" t="s">
        <v>201</v>
      </c>
      <c r="B44" s="49">
        <v>200</v>
      </c>
      <c r="C44" s="53" t="s">
        <v>202</v>
      </c>
      <c r="D44" s="60">
        <v>91000</v>
      </c>
      <c r="E44" s="60">
        <v>74740</v>
      </c>
      <c r="F44" s="42">
        <f t="shared" si="0"/>
        <v>16260</v>
      </c>
      <c r="H44" s="62"/>
    </row>
    <row r="45" spans="1:8" s="61" customFormat="1" x14ac:dyDescent="0.2">
      <c r="A45" s="59" t="s">
        <v>203</v>
      </c>
      <c r="B45" s="49">
        <v>200</v>
      </c>
      <c r="C45" s="53" t="s">
        <v>204</v>
      </c>
      <c r="D45" s="60">
        <f>D46</f>
        <v>7300</v>
      </c>
      <c r="E45" s="60">
        <f>E46</f>
        <v>5850</v>
      </c>
      <c r="F45" s="42">
        <f t="shared" si="0"/>
        <v>1450</v>
      </c>
      <c r="H45" s="62"/>
    </row>
    <row r="46" spans="1:8" s="61" customFormat="1" x14ac:dyDescent="0.2">
      <c r="A46" s="59" t="s">
        <v>205</v>
      </c>
      <c r="B46" s="49">
        <v>200</v>
      </c>
      <c r="C46" s="53" t="s">
        <v>206</v>
      </c>
      <c r="D46" s="60">
        <v>7300</v>
      </c>
      <c r="E46" s="60">
        <v>5850</v>
      </c>
      <c r="F46" s="42">
        <f t="shared" si="0"/>
        <v>1450</v>
      </c>
      <c r="H46" s="62"/>
    </row>
    <row r="47" spans="1:8" s="61" customFormat="1" ht="25.5" x14ac:dyDescent="0.2">
      <c r="A47" s="59" t="s">
        <v>207</v>
      </c>
      <c r="B47" s="49">
        <v>200</v>
      </c>
      <c r="C47" s="53" t="s">
        <v>208</v>
      </c>
      <c r="D47" s="60">
        <f>D49+D55</f>
        <v>1729300</v>
      </c>
      <c r="E47" s="63">
        <f>E49+E55</f>
        <v>1098648.1500000001</v>
      </c>
      <c r="F47" s="42">
        <f t="shared" si="0"/>
        <v>630651.84999999986</v>
      </c>
      <c r="H47" s="62"/>
    </row>
    <row r="48" spans="1:8" s="61" customFormat="1" x14ac:dyDescent="0.2">
      <c r="A48" s="59" t="s">
        <v>156</v>
      </c>
      <c r="B48" s="49">
        <v>200</v>
      </c>
      <c r="C48" s="53" t="s">
        <v>209</v>
      </c>
      <c r="D48" s="60">
        <f>D49</f>
        <v>526900</v>
      </c>
      <c r="E48" s="60">
        <f>E49</f>
        <v>195349.59</v>
      </c>
      <c r="F48" s="60">
        <f>F49</f>
        <v>331550.41000000003</v>
      </c>
      <c r="H48" s="62"/>
    </row>
    <row r="49" spans="1:8" s="61" customFormat="1" x14ac:dyDescent="0.2">
      <c r="A49" s="59" t="s">
        <v>195</v>
      </c>
      <c r="B49" s="49">
        <v>200</v>
      </c>
      <c r="C49" s="53" t="s">
        <v>210</v>
      </c>
      <c r="D49" s="60">
        <f>D50+D52+D53+D54+D51</f>
        <v>526900</v>
      </c>
      <c r="E49" s="60">
        <f>E50+E52+E53+E54+E51</f>
        <v>195349.59</v>
      </c>
      <c r="F49" s="42">
        <f t="shared" si="0"/>
        <v>331550.41000000003</v>
      </c>
      <c r="H49" s="62"/>
    </row>
    <row r="50" spans="1:8" s="61" customFormat="1" x14ac:dyDescent="0.2">
      <c r="A50" s="59" t="s">
        <v>197</v>
      </c>
      <c r="B50" s="49">
        <v>200</v>
      </c>
      <c r="C50" s="53" t="s">
        <v>211</v>
      </c>
      <c r="D50" s="60">
        <v>5000</v>
      </c>
      <c r="E50" s="60">
        <v>696.25</v>
      </c>
      <c r="F50" s="42">
        <f t="shared" si="0"/>
        <v>4303.75</v>
      </c>
      <c r="H50" s="62"/>
    </row>
    <row r="51" spans="1:8" s="61" customFormat="1" x14ac:dyDescent="0.2">
      <c r="A51" s="59" t="s">
        <v>212</v>
      </c>
      <c r="B51" s="49">
        <v>200</v>
      </c>
      <c r="C51" s="53" t="s">
        <v>213</v>
      </c>
      <c r="D51" s="60">
        <v>43000</v>
      </c>
      <c r="E51" s="60">
        <f>'[1]124_2'!E23</f>
        <v>0</v>
      </c>
      <c r="F51" s="42">
        <f t="shared" si="0"/>
        <v>43000</v>
      </c>
      <c r="H51" s="62"/>
    </row>
    <row r="52" spans="1:8" s="61" customFormat="1" x14ac:dyDescent="0.2">
      <c r="A52" s="59" t="s">
        <v>214</v>
      </c>
      <c r="B52" s="49">
        <v>200</v>
      </c>
      <c r="C52" s="53" t="s">
        <v>215</v>
      </c>
      <c r="D52" s="60">
        <v>89700</v>
      </c>
      <c r="E52" s="63">
        <v>34262.839999999997</v>
      </c>
      <c r="F52" s="42">
        <f t="shared" si="0"/>
        <v>55437.16</v>
      </c>
      <c r="H52" s="62"/>
    </row>
    <row r="53" spans="1:8" s="61" customFormat="1" x14ac:dyDescent="0.2">
      <c r="A53" s="59" t="s">
        <v>199</v>
      </c>
      <c r="B53" s="49">
        <v>200</v>
      </c>
      <c r="C53" s="53" t="s">
        <v>216</v>
      </c>
      <c r="D53" s="60">
        <v>180000</v>
      </c>
      <c r="E53" s="63">
        <v>56560.9</v>
      </c>
      <c r="F53" s="42">
        <f t="shared" si="0"/>
        <v>123439.1</v>
      </c>
      <c r="H53" s="62"/>
    </row>
    <row r="54" spans="1:8" s="61" customFormat="1" x14ac:dyDescent="0.2">
      <c r="A54" s="59" t="s">
        <v>201</v>
      </c>
      <c r="B54" s="49">
        <v>200</v>
      </c>
      <c r="C54" s="53" t="s">
        <v>217</v>
      </c>
      <c r="D54" s="60">
        <v>209200</v>
      </c>
      <c r="E54" s="63">
        <v>103829.6</v>
      </c>
      <c r="F54" s="42">
        <f t="shared" si="0"/>
        <v>105370.4</v>
      </c>
      <c r="H54" s="62"/>
    </row>
    <row r="55" spans="1:8" x14ac:dyDescent="0.2">
      <c r="A55" s="59" t="s">
        <v>203</v>
      </c>
      <c r="B55" s="49">
        <v>200</v>
      </c>
      <c r="C55" s="53" t="s">
        <v>218</v>
      </c>
      <c r="D55" s="60">
        <f>D56+D57</f>
        <v>1202400</v>
      </c>
      <c r="E55" s="60">
        <f>E56+E57</f>
        <v>903298.56000000006</v>
      </c>
      <c r="F55" s="42">
        <f t="shared" si="0"/>
        <v>299101.43999999994</v>
      </c>
      <c r="H55" s="43"/>
    </row>
    <row r="56" spans="1:8" x14ac:dyDescent="0.2">
      <c r="A56" s="59" t="s">
        <v>205</v>
      </c>
      <c r="B56" s="49">
        <v>200</v>
      </c>
      <c r="C56" s="53" t="s">
        <v>219</v>
      </c>
      <c r="D56" s="60">
        <v>768300</v>
      </c>
      <c r="E56" s="60">
        <v>721610</v>
      </c>
      <c r="F56" s="42">
        <f t="shared" si="0"/>
        <v>46690</v>
      </c>
      <c r="H56" s="43"/>
    </row>
    <row r="57" spans="1:8" x14ac:dyDescent="0.2">
      <c r="A57" s="59" t="s">
        <v>220</v>
      </c>
      <c r="B57" s="49">
        <v>200</v>
      </c>
      <c r="C57" s="53" t="s">
        <v>221</v>
      </c>
      <c r="D57" s="60">
        <v>434100</v>
      </c>
      <c r="E57" s="60">
        <v>181688.56</v>
      </c>
      <c r="F57" s="42">
        <f t="shared" si="0"/>
        <v>252411.44</v>
      </c>
      <c r="H57" s="43"/>
    </row>
    <row r="58" spans="1:8" x14ac:dyDescent="0.2">
      <c r="A58" s="59" t="s">
        <v>222</v>
      </c>
      <c r="B58" s="49">
        <v>200</v>
      </c>
      <c r="C58" s="53" t="s">
        <v>223</v>
      </c>
      <c r="D58" s="60">
        <f>D59</f>
        <v>21500</v>
      </c>
      <c r="E58" s="60">
        <f>E59</f>
        <v>8862.94</v>
      </c>
      <c r="F58" s="42">
        <f t="shared" si="0"/>
        <v>12637.06</v>
      </c>
      <c r="H58" s="43"/>
    </row>
    <row r="59" spans="1:8" x14ac:dyDescent="0.2">
      <c r="A59" s="48" t="s">
        <v>224</v>
      </c>
      <c r="B59" s="49">
        <v>200</v>
      </c>
      <c r="C59" s="53" t="s">
        <v>225</v>
      </c>
      <c r="D59" s="51">
        <f>D60+D63</f>
        <v>21500</v>
      </c>
      <c r="E59" s="51">
        <f>E60+E63</f>
        <v>8862.94</v>
      </c>
      <c r="F59" s="51">
        <f>F60+F63</f>
        <v>12637.06</v>
      </c>
      <c r="H59" s="43"/>
    </row>
    <row r="60" spans="1:8" x14ac:dyDescent="0.2">
      <c r="A60" s="48" t="s">
        <v>226</v>
      </c>
      <c r="B60" s="49">
        <v>200</v>
      </c>
      <c r="C60" s="53" t="s">
        <v>227</v>
      </c>
      <c r="D60" s="60">
        <f>D61</f>
        <v>1500</v>
      </c>
      <c r="E60" s="60">
        <f>E62</f>
        <v>0</v>
      </c>
      <c r="F60" s="42">
        <f t="shared" si="0"/>
        <v>1500</v>
      </c>
      <c r="H60" s="43"/>
    </row>
    <row r="61" spans="1:8" x14ac:dyDescent="0.2">
      <c r="A61" s="59" t="s">
        <v>156</v>
      </c>
      <c r="B61" s="49">
        <v>200</v>
      </c>
      <c r="C61" s="53" t="s">
        <v>228</v>
      </c>
      <c r="D61" s="60">
        <f>D62</f>
        <v>1500</v>
      </c>
      <c r="E61" s="60">
        <f>E62</f>
        <v>0</v>
      </c>
      <c r="F61" s="60">
        <f>F62</f>
        <v>1500</v>
      </c>
      <c r="H61" s="43"/>
    </row>
    <row r="62" spans="1:8" x14ac:dyDescent="0.2">
      <c r="A62" s="48" t="s">
        <v>229</v>
      </c>
      <c r="B62" s="49">
        <v>200</v>
      </c>
      <c r="C62" s="53" t="s">
        <v>230</v>
      </c>
      <c r="D62" s="60">
        <f>'[1]124_2'!D30</f>
        <v>1500</v>
      </c>
      <c r="E62" s="60">
        <v>0</v>
      </c>
      <c r="F62" s="42">
        <f t="shared" si="0"/>
        <v>1500</v>
      </c>
      <c r="H62" s="43"/>
    </row>
    <row r="63" spans="1:8" x14ac:dyDescent="0.2">
      <c r="A63" s="64" t="s">
        <v>231</v>
      </c>
      <c r="B63" s="65"/>
      <c r="C63" s="53" t="s">
        <v>232</v>
      </c>
      <c r="D63" s="60">
        <f t="shared" ref="D63:F64" si="2">D64</f>
        <v>20000</v>
      </c>
      <c r="E63" s="60">
        <f t="shared" si="2"/>
        <v>8862.94</v>
      </c>
      <c r="F63" s="60">
        <f t="shared" si="2"/>
        <v>11137.06</v>
      </c>
      <c r="H63" s="43"/>
    </row>
    <row r="64" spans="1:8" x14ac:dyDescent="0.2">
      <c r="A64" s="59" t="s">
        <v>156</v>
      </c>
      <c r="B64" s="49">
        <v>200</v>
      </c>
      <c r="C64" s="53" t="s">
        <v>233</v>
      </c>
      <c r="D64" s="60">
        <f t="shared" si="2"/>
        <v>20000</v>
      </c>
      <c r="E64" s="60">
        <f t="shared" si="2"/>
        <v>8862.94</v>
      </c>
      <c r="F64" s="60">
        <f t="shared" si="2"/>
        <v>11137.06</v>
      </c>
      <c r="H64" s="43"/>
    </row>
    <row r="65" spans="1:31" x14ac:dyDescent="0.2">
      <c r="A65" s="48" t="s">
        <v>229</v>
      </c>
      <c r="B65" s="65"/>
      <c r="C65" s="53" t="s">
        <v>234</v>
      </c>
      <c r="D65" s="60">
        <v>20000</v>
      </c>
      <c r="E65" s="60">
        <v>8862.94</v>
      </c>
      <c r="F65" s="42">
        <f t="shared" si="0"/>
        <v>11137.06</v>
      </c>
      <c r="H65" s="43"/>
    </row>
    <row r="66" spans="1:31" x14ac:dyDescent="0.2">
      <c r="A66" s="64" t="s">
        <v>235</v>
      </c>
      <c r="B66" s="65">
        <v>200</v>
      </c>
      <c r="C66" s="66" t="s">
        <v>236</v>
      </c>
      <c r="D66" s="60">
        <f>D67+D74</f>
        <v>89800</v>
      </c>
      <c r="E66" s="60">
        <f>E67+E74</f>
        <v>59700</v>
      </c>
      <c r="F66" s="42" t="s">
        <v>237</v>
      </c>
      <c r="H66" s="43"/>
    </row>
    <row r="67" spans="1:31" ht="76.5" x14ac:dyDescent="0.2">
      <c r="A67" s="67" t="s">
        <v>238</v>
      </c>
      <c r="B67" s="68">
        <v>200</v>
      </c>
      <c r="C67" s="66" t="s">
        <v>239</v>
      </c>
      <c r="D67" s="60">
        <f>D68</f>
        <v>200</v>
      </c>
      <c r="E67" s="60">
        <f>E68</f>
        <v>200</v>
      </c>
      <c r="F67" s="42" t="s">
        <v>237</v>
      </c>
      <c r="H67" s="43"/>
    </row>
    <row r="68" spans="1:31" ht="90" x14ac:dyDescent="0.2">
      <c r="A68" s="12" t="s">
        <v>240</v>
      </c>
      <c r="B68" s="68">
        <v>220</v>
      </c>
      <c r="C68" s="66" t="s">
        <v>241</v>
      </c>
      <c r="D68" s="60">
        <f t="shared" ref="D68:E70" si="3">D69</f>
        <v>200</v>
      </c>
      <c r="E68" s="60">
        <f t="shared" si="3"/>
        <v>200</v>
      </c>
      <c r="F68" s="12"/>
      <c r="G68" s="69"/>
      <c r="H68" s="69"/>
      <c r="I68" s="69"/>
      <c r="J68" s="69"/>
      <c r="K68" s="69"/>
      <c r="L68" s="69"/>
      <c r="M68" s="69"/>
      <c r="N68" s="69"/>
      <c r="O68" s="69"/>
      <c r="P68" s="69"/>
      <c r="Q68" s="69"/>
      <c r="R68" s="69"/>
      <c r="S68" s="69"/>
      <c r="T68" s="69"/>
      <c r="U68" s="69"/>
      <c r="V68" s="69"/>
      <c r="W68" s="69"/>
      <c r="X68" s="69"/>
      <c r="Y68" s="69"/>
      <c r="Z68" s="69"/>
      <c r="AA68" s="69"/>
      <c r="AB68" s="69"/>
      <c r="AC68" s="69"/>
      <c r="AD68" s="69"/>
      <c r="AE68" s="70"/>
    </row>
    <row r="69" spans="1:31" ht="25.5" x14ac:dyDescent="0.2">
      <c r="A69" s="71" t="s">
        <v>188</v>
      </c>
      <c r="B69" s="68">
        <v>220</v>
      </c>
      <c r="C69" s="66" t="s">
        <v>242</v>
      </c>
      <c r="D69" s="60">
        <f t="shared" si="3"/>
        <v>200</v>
      </c>
      <c r="E69" s="60">
        <f t="shared" si="3"/>
        <v>200</v>
      </c>
      <c r="F69" s="42" t="s">
        <v>237</v>
      </c>
      <c r="H69" s="43"/>
    </row>
    <row r="70" spans="1:31" ht="25.5" x14ac:dyDescent="0.2">
      <c r="A70" s="71" t="s">
        <v>190</v>
      </c>
      <c r="B70" s="68">
        <v>200</v>
      </c>
      <c r="C70" s="66" t="s">
        <v>243</v>
      </c>
      <c r="D70" s="60">
        <f t="shared" si="3"/>
        <v>200</v>
      </c>
      <c r="E70" s="60">
        <f t="shared" si="3"/>
        <v>200</v>
      </c>
      <c r="F70" s="42" t="s">
        <v>237</v>
      </c>
      <c r="H70" s="43"/>
    </row>
    <row r="71" spans="1:31" ht="25.5" x14ac:dyDescent="0.2">
      <c r="A71" s="64" t="s">
        <v>207</v>
      </c>
      <c r="B71" s="65">
        <v>200</v>
      </c>
      <c r="C71" s="66" t="s">
        <v>244</v>
      </c>
      <c r="D71" s="60">
        <f>D73</f>
        <v>200</v>
      </c>
      <c r="E71" s="60">
        <f>E73</f>
        <v>200</v>
      </c>
      <c r="F71" s="42" t="s">
        <v>237</v>
      </c>
      <c r="H71" s="43"/>
    </row>
    <row r="72" spans="1:31" x14ac:dyDescent="0.2">
      <c r="A72" s="59" t="s">
        <v>203</v>
      </c>
      <c r="B72" s="49">
        <v>200</v>
      </c>
      <c r="C72" s="66" t="s">
        <v>245</v>
      </c>
      <c r="D72" s="60">
        <f>D73</f>
        <v>200</v>
      </c>
      <c r="E72" s="60">
        <f>E73</f>
        <v>200</v>
      </c>
      <c r="F72" s="42" t="s">
        <v>237</v>
      </c>
      <c r="H72" s="43"/>
    </row>
    <row r="73" spans="1:31" s="61" customFormat="1" x14ac:dyDescent="0.2">
      <c r="A73" s="72" t="s">
        <v>220</v>
      </c>
      <c r="B73" s="65">
        <v>200</v>
      </c>
      <c r="C73" s="66" t="s">
        <v>246</v>
      </c>
      <c r="D73" s="60">
        <f>'[1]124_2'!D32</f>
        <v>200</v>
      </c>
      <c r="E73" s="60">
        <f>'[1]124_2'!E32</f>
        <v>200</v>
      </c>
      <c r="F73" s="42" t="s">
        <v>237</v>
      </c>
      <c r="H73" s="62"/>
    </row>
    <row r="74" spans="1:31" s="61" customFormat="1" ht="76.5" x14ac:dyDescent="0.2">
      <c r="A74" s="72" t="s">
        <v>247</v>
      </c>
      <c r="B74" s="73">
        <v>200</v>
      </c>
      <c r="C74" s="66" t="s">
        <v>248</v>
      </c>
      <c r="D74" s="60">
        <f>D76</f>
        <v>89600</v>
      </c>
      <c r="E74" s="60">
        <f>E76</f>
        <v>59500</v>
      </c>
      <c r="F74" s="42" t="s">
        <v>237</v>
      </c>
      <c r="H74" s="62"/>
    </row>
    <row r="75" spans="1:31" s="61" customFormat="1" x14ac:dyDescent="0.2">
      <c r="A75" s="72" t="s">
        <v>249</v>
      </c>
      <c r="B75" s="73">
        <v>200</v>
      </c>
      <c r="C75" s="66" t="s">
        <v>250</v>
      </c>
      <c r="D75" s="60">
        <f>D76</f>
        <v>89600</v>
      </c>
      <c r="E75" s="60">
        <f>E76</f>
        <v>59500</v>
      </c>
      <c r="F75" s="42" t="s">
        <v>237</v>
      </c>
      <c r="H75" s="62"/>
    </row>
    <row r="76" spans="1:31" s="61" customFormat="1" x14ac:dyDescent="0.2">
      <c r="A76" s="72" t="s">
        <v>251</v>
      </c>
      <c r="B76" s="49">
        <v>200</v>
      </c>
      <c r="C76" s="66" t="s">
        <v>252</v>
      </c>
      <c r="D76" s="60">
        <f>D78</f>
        <v>89600</v>
      </c>
      <c r="E76" s="60">
        <f>E78</f>
        <v>59500</v>
      </c>
      <c r="F76" s="42" t="s">
        <v>237</v>
      </c>
      <c r="H76" s="62"/>
    </row>
    <row r="77" spans="1:31" s="61" customFormat="1" x14ac:dyDescent="0.2">
      <c r="A77" s="72" t="s">
        <v>156</v>
      </c>
      <c r="B77" s="49">
        <v>200</v>
      </c>
      <c r="C77" s="66" t="s">
        <v>253</v>
      </c>
      <c r="D77" s="60">
        <f>D79</f>
        <v>89600</v>
      </c>
      <c r="E77" s="60">
        <f>E79</f>
        <v>59500</v>
      </c>
      <c r="F77" s="42" t="s">
        <v>237</v>
      </c>
      <c r="H77" s="62"/>
    </row>
    <row r="78" spans="1:31" s="61" customFormat="1" x14ac:dyDescent="0.2">
      <c r="A78" s="72" t="s">
        <v>254</v>
      </c>
      <c r="B78" s="49">
        <v>200</v>
      </c>
      <c r="C78" s="66" t="s">
        <v>255</v>
      </c>
      <c r="D78" s="60">
        <f>D79</f>
        <v>89600</v>
      </c>
      <c r="E78" s="60">
        <f>E79</f>
        <v>59500</v>
      </c>
      <c r="F78" s="42" t="s">
        <v>237</v>
      </c>
      <c r="H78" s="62"/>
    </row>
    <row r="79" spans="1:31" s="61" customFormat="1" x14ac:dyDescent="0.2">
      <c r="A79" s="72" t="s">
        <v>256</v>
      </c>
      <c r="B79" s="49">
        <v>200</v>
      </c>
      <c r="C79" s="66" t="s">
        <v>257</v>
      </c>
      <c r="D79" s="60">
        <v>89600</v>
      </c>
      <c r="E79" s="60">
        <v>59500</v>
      </c>
      <c r="F79" s="42" t="s">
        <v>237</v>
      </c>
      <c r="H79" s="62"/>
    </row>
    <row r="80" spans="1:31" s="61" customFormat="1" x14ac:dyDescent="0.2">
      <c r="A80" s="72" t="s">
        <v>258</v>
      </c>
      <c r="B80" s="73">
        <v>200</v>
      </c>
      <c r="C80" s="66" t="s">
        <v>259</v>
      </c>
      <c r="D80" s="60">
        <f>D82</f>
        <v>150000</v>
      </c>
      <c r="E80" s="60" t="s">
        <v>237</v>
      </c>
      <c r="F80" s="42">
        <v>150000</v>
      </c>
      <c r="H80" s="62"/>
    </row>
    <row r="81" spans="1:8" s="61" customFormat="1" x14ac:dyDescent="0.2">
      <c r="A81" s="72" t="s">
        <v>258</v>
      </c>
      <c r="B81" s="73">
        <v>200</v>
      </c>
      <c r="C81" s="66" t="s">
        <v>260</v>
      </c>
      <c r="D81" s="60">
        <f>D82</f>
        <v>150000</v>
      </c>
      <c r="E81" s="60" t="s">
        <v>237</v>
      </c>
      <c r="F81" s="42">
        <v>150000</v>
      </c>
      <c r="H81" s="62"/>
    </row>
    <row r="82" spans="1:8" s="61" customFormat="1" x14ac:dyDescent="0.2">
      <c r="A82" s="72" t="s">
        <v>261</v>
      </c>
      <c r="B82" s="49">
        <v>200</v>
      </c>
      <c r="C82" s="66" t="s">
        <v>262</v>
      </c>
      <c r="D82" s="60">
        <f>D84</f>
        <v>150000</v>
      </c>
      <c r="E82" s="60" t="s">
        <v>237</v>
      </c>
      <c r="F82" s="42">
        <v>150000</v>
      </c>
      <c r="H82" s="62"/>
    </row>
    <row r="83" spans="1:8" s="61" customFormat="1" x14ac:dyDescent="0.2">
      <c r="A83" s="72" t="s">
        <v>222</v>
      </c>
      <c r="B83" s="49">
        <v>200</v>
      </c>
      <c r="C83" s="66" t="s">
        <v>263</v>
      </c>
      <c r="D83" s="60">
        <f>D84</f>
        <v>150000</v>
      </c>
      <c r="E83" s="60" t="s">
        <v>237</v>
      </c>
      <c r="F83" s="42">
        <v>150000</v>
      </c>
      <c r="H83" s="62"/>
    </row>
    <row r="84" spans="1:8" s="61" customFormat="1" x14ac:dyDescent="0.2">
      <c r="A84" s="72" t="s">
        <v>264</v>
      </c>
      <c r="B84" s="49">
        <v>200</v>
      </c>
      <c r="C84" s="66" t="s">
        <v>265</v>
      </c>
      <c r="D84" s="60">
        <f>D86</f>
        <v>150000</v>
      </c>
      <c r="E84" s="60" t="s">
        <v>237</v>
      </c>
      <c r="F84" s="42">
        <v>150000</v>
      </c>
      <c r="H84" s="62"/>
    </row>
    <row r="85" spans="1:8" s="61" customFormat="1" x14ac:dyDescent="0.2">
      <c r="A85" s="72" t="s">
        <v>156</v>
      </c>
      <c r="B85" s="49">
        <v>200</v>
      </c>
      <c r="C85" s="66" t="s">
        <v>266</v>
      </c>
      <c r="D85" s="60">
        <f>D86</f>
        <v>150000</v>
      </c>
      <c r="E85" s="60" t="s">
        <v>237</v>
      </c>
      <c r="F85" s="42">
        <v>150000</v>
      </c>
      <c r="H85" s="62"/>
    </row>
    <row r="86" spans="1:8" s="61" customFormat="1" x14ac:dyDescent="0.2">
      <c r="A86" s="72" t="s">
        <v>229</v>
      </c>
      <c r="B86" s="49">
        <v>200</v>
      </c>
      <c r="C86" s="66" t="s">
        <v>267</v>
      </c>
      <c r="D86" s="60">
        <f>'[1]124_2'!D34</f>
        <v>150000</v>
      </c>
      <c r="E86" s="60" t="s">
        <v>237</v>
      </c>
      <c r="F86" s="42">
        <v>150000</v>
      </c>
      <c r="H86" s="62"/>
    </row>
    <row r="87" spans="1:8" s="61" customFormat="1" x14ac:dyDescent="0.2">
      <c r="A87" s="72" t="s">
        <v>268</v>
      </c>
      <c r="B87" s="73">
        <v>200</v>
      </c>
      <c r="C87" s="66" t="s">
        <v>269</v>
      </c>
      <c r="D87" s="60">
        <f>D88</f>
        <v>165500</v>
      </c>
      <c r="E87" s="60">
        <f>E88</f>
        <v>165484.07</v>
      </c>
      <c r="F87" s="42">
        <f t="shared" si="0"/>
        <v>15.929999999993015</v>
      </c>
      <c r="H87" s="62"/>
    </row>
    <row r="88" spans="1:8" s="61" customFormat="1" ht="25.5" x14ac:dyDescent="0.2">
      <c r="A88" s="72" t="s">
        <v>270</v>
      </c>
      <c r="B88" s="49">
        <v>200</v>
      </c>
      <c r="C88" s="66" t="s">
        <v>271</v>
      </c>
      <c r="D88" s="60">
        <f>D89</f>
        <v>165500</v>
      </c>
      <c r="E88" s="60">
        <f>E89</f>
        <v>165484.07</v>
      </c>
      <c r="F88" s="42">
        <f t="shared" si="0"/>
        <v>15.929999999993015</v>
      </c>
      <c r="H88" s="62"/>
    </row>
    <row r="89" spans="1:8" s="61" customFormat="1" x14ac:dyDescent="0.2">
      <c r="A89" s="72" t="s">
        <v>272</v>
      </c>
      <c r="B89" s="49">
        <v>200</v>
      </c>
      <c r="C89" s="66" t="s">
        <v>273</v>
      </c>
      <c r="D89" s="60">
        <f>D92+D98</f>
        <v>165500</v>
      </c>
      <c r="E89" s="60">
        <f>E92+E98</f>
        <v>165484.07</v>
      </c>
      <c r="F89" s="42">
        <f t="shared" si="0"/>
        <v>15.929999999993015</v>
      </c>
      <c r="H89" s="62"/>
    </row>
    <row r="90" spans="1:8" s="61" customFormat="1" ht="25.5" x14ac:dyDescent="0.2">
      <c r="A90" s="59" t="s">
        <v>188</v>
      </c>
      <c r="B90" s="49"/>
      <c r="C90" s="66" t="s">
        <v>274</v>
      </c>
      <c r="D90" s="60">
        <f t="shared" ref="D90:F92" si="4">D91</f>
        <v>16300</v>
      </c>
      <c r="E90" s="60">
        <f t="shared" si="4"/>
        <v>16285.47</v>
      </c>
      <c r="F90" s="60">
        <f t="shared" si="4"/>
        <v>14.530000000000655</v>
      </c>
      <c r="H90" s="62"/>
    </row>
    <row r="91" spans="1:8" s="61" customFormat="1" ht="25.5" x14ac:dyDescent="0.2">
      <c r="A91" s="59" t="s">
        <v>190</v>
      </c>
      <c r="B91" s="49"/>
      <c r="C91" s="66" t="s">
        <v>275</v>
      </c>
      <c r="D91" s="60">
        <f t="shared" si="4"/>
        <v>16300</v>
      </c>
      <c r="E91" s="60">
        <f t="shared" si="4"/>
        <v>16285.47</v>
      </c>
      <c r="F91" s="60">
        <f t="shared" si="4"/>
        <v>14.530000000000655</v>
      </c>
      <c r="H91" s="62"/>
    </row>
    <row r="92" spans="1:8" s="61" customFormat="1" ht="25.5" x14ac:dyDescent="0.2">
      <c r="A92" s="59" t="s">
        <v>207</v>
      </c>
      <c r="B92" s="49">
        <v>200</v>
      </c>
      <c r="C92" s="66" t="s">
        <v>276</v>
      </c>
      <c r="D92" s="60">
        <f>D93</f>
        <v>16300</v>
      </c>
      <c r="E92" s="60">
        <f t="shared" si="4"/>
        <v>16285.47</v>
      </c>
      <c r="F92" s="60">
        <f t="shared" si="4"/>
        <v>14.530000000000655</v>
      </c>
      <c r="H92" s="62"/>
    </row>
    <row r="93" spans="1:8" s="61" customFormat="1" x14ac:dyDescent="0.2">
      <c r="A93" s="59" t="s">
        <v>156</v>
      </c>
      <c r="B93" s="49">
        <v>200</v>
      </c>
      <c r="C93" s="66" t="s">
        <v>277</v>
      </c>
      <c r="D93" s="60">
        <f>D94</f>
        <v>16300</v>
      </c>
      <c r="E93" s="60">
        <f>E94</f>
        <v>16285.47</v>
      </c>
      <c r="F93" s="60">
        <f>F94</f>
        <v>14.530000000000655</v>
      </c>
      <c r="H93" s="62"/>
    </row>
    <row r="94" spans="1:8" s="61" customFormat="1" x14ac:dyDescent="0.2">
      <c r="A94" s="59" t="s">
        <v>195</v>
      </c>
      <c r="B94" s="49">
        <v>200</v>
      </c>
      <c r="C94" s="66" t="s">
        <v>278</v>
      </c>
      <c r="D94" s="60">
        <f>D95</f>
        <v>16300</v>
      </c>
      <c r="E94" s="60">
        <f>E95</f>
        <v>16285.47</v>
      </c>
      <c r="F94" s="42">
        <f t="shared" si="0"/>
        <v>14.530000000000655</v>
      </c>
      <c r="H94" s="62"/>
    </row>
    <row r="95" spans="1:8" s="61" customFormat="1" x14ac:dyDescent="0.2">
      <c r="A95" s="55" t="s">
        <v>279</v>
      </c>
      <c r="B95" s="56">
        <v>200</v>
      </c>
      <c r="C95" s="66" t="s">
        <v>280</v>
      </c>
      <c r="D95" s="60">
        <f>'[1]124_2'!D37</f>
        <v>16300</v>
      </c>
      <c r="E95" s="60">
        <f>'[1]124_2'!E37</f>
        <v>16285.47</v>
      </c>
      <c r="F95" s="42">
        <f t="shared" si="0"/>
        <v>14.530000000000655</v>
      </c>
      <c r="H95" s="62"/>
    </row>
    <row r="96" spans="1:8" s="61" customFormat="1" x14ac:dyDescent="0.2">
      <c r="A96" s="55" t="s">
        <v>222</v>
      </c>
      <c r="B96" s="56">
        <v>200</v>
      </c>
      <c r="C96" s="66" t="s">
        <v>281</v>
      </c>
      <c r="D96" s="60">
        <f t="shared" ref="D96:F97" si="5">D97</f>
        <v>149200</v>
      </c>
      <c r="E96" s="60">
        <f t="shared" si="5"/>
        <v>149198.6</v>
      </c>
      <c r="F96" s="60">
        <f t="shared" si="5"/>
        <v>1.3999999999941792</v>
      </c>
      <c r="H96" s="62"/>
    </row>
    <row r="97" spans="1:8" s="61" customFormat="1" x14ac:dyDescent="0.2">
      <c r="A97" s="55" t="s">
        <v>282</v>
      </c>
      <c r="B97" s="56">
        <v>200</v>
      </c>
      <c r="C97" s="66" t="s">
        <v>283</v>
      </c>
      <c r="D97" s="60">
        <f t="shared" si="5"/>
        <v>149200</v>
      </c>
      <c r="E97" s="60">
        <f t="shared" si="5"/>
        <v>149198.6</v>
      </c>
      <c r="F97" s="60">
        <f t="shared" si="5"/>
        <v>1.3999999999941792</v>
      </c>
      <c r="H97" s="62"/>
    </row>
    <row r="98" spans="1:8" s="61" customFormat="1" ht="89.25" x14ac:dyDescent="0.2">
      <c r="A98" s="72" t="s">
        <v>284</v>
      </c>
      <c r="B98" s="49">
        <v>200</v>
      </c>
      <c r="C98" s="66" t="s">
        <v>285</v>
      </c>
      <c r="D98" s="60">
        <f>D100+D101</f>
        <v>149200</v>
      </c>
      <c r="E98" s="60">
        <f>E100+E101</f>
        <v>149198.6</v>
      </c>
      <c r="F98" s="42">
        <f>D98-E98</f>
        <v>1.3999999999941792</v>
      </c>
      <c r="H98" s="62"/>
    </row>
    <row r="99" spans="1:8" s="61" customFormat="1" x14ac:dyDescent="0.2">
      <c r="A99" s="72" t="s">
        <v>156</v>
      </c>
      <c r="B99" s="49">
        <v>200</v>
      </c>
      <c r="C99" s="66" t="s">
        <v>286</v>
      </c>
      <c r="D99" s="60">
        <f>D100</f>
        <v>5000</v>
      </c>
      <c r="E99" s="60">
        <f>E100</f>
        <v>5000</v>
      </c>
      <c r="F99" s="60" t="s">
        <v>237</v>
      </c>
      <c r="H99" s="62"/>
    </row>
    <row r="100" spans="1:8" s="61" customFormat="1" x14ac:dyDescent="0.2">
      <c r="A100" s="72" t="s">
        <v>229</v>
      </c>
      <c r="B100" s="56">
        <v>200</v>
      </c>
      <c r="C100" s="66" t="s">
        <v>287</v>
      </c>
      <c r="D100" s="74">
        <v>5000</v>
      </c>
      <c r="E100" s="74">
        <v>5000</v>
      </c>
      <c r="F100" s="42" t="s">
        <v>237</v>
      </c>
      <c r="H100" s="62"/>
    </row>
    <row r="101" spans="1:8" s="61" customFormat="1" x14ac:dyDescent="0.2">
      <c r="A101" s="59" t="s">
        <v>203</v>
      </c>
      <c r="B101" s="49">
        <v>200</v>
      </c>
      <c r="C101" s="66" t="s">
        <v>288</v>
      </c>
      <c r="D101" s="60">
        <f>D102</f>
        <v>144200</v>
      </c>
      <c r="E101" s="60">
        <f>E102</f>
        <v>144198.6</v>
      </c>
      <c r="F101" s="42">
        <f t="shared" si="0"/>
        <v>1.3999999999941792</v>
      </c>
      <c r="H101" s="62"/>
    </row>
    <row r="102" spans="1:8" s="61" customFormat="1" x14ac:dyDescent="0.2">
      <c r="A102" s="59" t="s">
        <v>205</v>
      </c>
      <c r="B102" s="49">
        <v>200</v>
      </c>
      <c r="C102" s="66" t="s">
        <v>289</v>
      </c>
      <c r="D102" s="60">
        <f>'[1]124_2'!D39</f>
        <v>144200</v>
      </c>
      <c r="E102" s="60">
        <f>'[1]124_2'!E39</f>
        <v>144198.6</v>
      </c>
      <c r="F102" s="42">
        <f t="shared" si="0"/>
        <v>1.3999999999941792</v>
      </c>
      <c r="H102" s="62"/>
    </row>
    <row r="103" spans="1:8" x14ac:dyDescent="0.2">
      <c r="A103" s="75" t="s">
        <v>290</v>
      </c>
      <c r="B103" s="49">
        <v>200</v>
      </c>
      <c r="C103" s="57" t="s">
        <v>291</v>
      </c>
      <c r="D103" s="60">
        <f t="shared" ref="D103:E105" si="6">D104</f>
        <v>149300</v>
      </c>
      <c r="E103" s="60">
        <f t="shared" si="6"/>
        <v>87091.59</v>
      </c>
      <c r="F103" s="42">
        <f>D101-E101</f>
        <v>1.3999999999941792</v>
      </c>
      <c r="H103" s="52"/>
    </row>
    <row r="104" spans="1:8" x14ac:dyDescent="0.2">
      <c r="A104" s="48" t="s">
        <v>292</v>
      </c>
      <c r="B104" s="49">
        <v>200</v>
      </c>
      <c r="C104" s="50" t="s">
        <v>293</v>
      </c>
      <c r="D104" s="51">
        <f t="shared" si="6"/>
        <v>149300</v>
      </c>
      <c r="E104" s="51">
        <f t="shared" si="6"/>
        <v>87091.59</v>
      </c>
      <c r="F104" s="42">
        <f t="shared" ref="F104:F113" si="7">D102-E102</f>
        <v>1.3999999999941792</v>
      </c>
      <c r="H104" s="43"/>
    </row>
    <row r="105" spans="1:8" x14ac:dyDescent="0.2">
      <c r="A105" s="48" t="s">
        <v>294</v>
      </c>
      <c r="B105" s="49">
        <v>200</v>
      </c>
      <c r="C105" s="53" t="s">
        <v>295</v>
      </c>
      <c r="D105" s="58">
        <f t="shared" si="6"/>
        <v>149300</v>
      </c>
      <c r="E105" s="58">
        <f t="shared" si="6"/>
        <v>87091.59</v>
      </c>
      <c r="F105" s="42">
        <f t="shared" si="7"/>
        <v>62208.41</v>
      </c>
      <c r="H105" s="43"/>
    </row>
    <row r="106" spans="1:8" ht="25.5" x14ac:dyDescent="0.2">
      <c r="A106" s="48" t="s">
        <v>296</v>
      </c>
      <c r="B106" s="49">
        <v>200</v>
      </c>
      <c r="C106" s="53" t="s">
        <v>297</v>
      </c>
      <c r="D106" s="58">
        <f>D109+D114</f>
        <v>149300</v>
      </c>
      <c r="E106" s="58">
        <f>E109+E114</f>
        <v>87091.59</v>
      </c>
      <c r="F106" s="42">
        <f t="shared" si="7"/>
        <v>62208.41</v>
      </c>
      <c r="H106" s="43"/>
    </row>
    <row r="107" spans="1:8" ht="51" x14ac:dyDescent="0.2">
      <c r="A107" s="48" t="s">
        <v>150</v>
      </c>
      <c r="B107" s="49">
        <v>200</v>
      </c>
      <c r="C107" s="53" t="s">
        <v>298</v>
      </c>
      <c r="D107" s="58">
        <f t="shared" ref="D107:E109" si="8">D108</f>
        <v>143700</v>
      </c>
      <c r="E107" s="58">
        <f t="shared" si="8"/>
        <v>87091.59</v>
      </c>
      <c r="F107" s="42">
        <f t="shared" si="7"/>
        <v>62208.41</v>
      </c>
      <c r="H107" s="43"/>
    </row>
    <row r="108" spans="1:8" ht="25.5" x14ac:dyDescent="0.2">
      <c r="A108" s="48" t="s">
        <v>152</v>
      </c>
      <c r="B108" s="49">
        <v>200</v>
      </c>
      <c r="C108" s="53" t="s">
        <v>299</v>
      </c>
      <c r="D108" s="58">
        <f t="shared" si="8"/>
        <v>143700</v>
      </c>
      <c r="E108" s="58">
        <f t="shared" si="8"/>
        <v>87091.59</v>
      </c>
      <c r="F108" s="42">
        <f t="shared" si="7"/>
        <v>62208.41</v>
      </c>
      <c r="H108" s="43"/>
    </row>
    <row r="109" spans="1:8" x14ac:dyDescent="0.2">
      <c r="A109" s="48" t="s">
        <v>154</v>
      </c>
      <c r="B109" s="49">
        <v>200</v>
      </c>
      <c r="C109" s="53" t="s">
        <v>300</v>
      </c>
      <c r="D109" s="58">
        <f>D110</f>
        <v>143700</v>
      </c>
      <c r="E109" s="58">
        <f t="shared" si="8"/>
        <v>87091.59</v>
      </c>
      <c r="F109" s="42">
        <f t="shared" si="7"/>
        <v>56608.41</v>
      </c>
      <c r="H109" s="43"/>
    </row>
    <row r="110" spans="1:8" x14ac:dyDescent="0.2">
      <c r="A110" s="48" t="s">
        <v>156</v>
      </c>
      <c r="B110" s="49">
        <v>200</v>
      </c>
      <c r="C110" s="53" t="s">
        <v>301</v>
      </c>
      <c r="D110" s="58">
        <f>D111</f>
        <v>143700</v>
      </c>
      <c r="E110" s="58">
        <f>E111</f>
        <v>87091.59</v>
      </c>
      <c r="F110" s="42">
        <f t="shared" si="7"/>
        <v>56608.41</v>
      </c>
      <c r="H110" s="43"/>
    </row>
    <row r="111" spans="1:8" x14ac:dyDescent="0.2">
      <c r="A111" s="48" t="s">
        <v>158</v>
      </c>
      <c r="B111" s="49">
        <v>200</v>
      </c>
      <c r="C111" s="53" t="s">
        <v>302</v>
      </c>
      <c r="D111" s="58">
        <f>D112+D113</f>
        <v>143700</v>
      </c>
      <c r="E111" s="58">
        <f>E112+E113</f>
        <v>87091.59</v>
      </c>
      <c r="F111" s="42">
        <f t="shared" si="7"/>
        <v>56608.41</v>
      </c>
      <c r="H111" s="43"/>
    </row>
    <row r="112" spans="1:8" x14ac:dyDescent="0.2">
      <c r="A112" s="59" t="s">
        <v>160</v>
      </c>
      <c r="B112" s="49">
        <v>200</v>
      </c>
      <c r="C112" s="53" t="s">
        <v>303</v>
      </c>
      <c r="D112" s="60">
        <v>110300</v>
      </c>
      <c r="E112" s="63">
        <v>67635.45</v>
      </c>
      <c r="F112" s="42">
        <f t="shared" si="7"/>
        <v>56608.41</v>
      </c>
      <c r="H112" s="43"/>
    </row>
    <row r="113" spans="1:8" x14ac:dyDescent="0.2">
      <c r="A113" s="59" t="s">
        <v>162</v>
      </c>
      <c r="B113" s="49">
        <v>200</v>
      </c>
      <c r="C113" s="53" t="s">
        <v>304</v>
      </c>
      <c r="D113" s="60">
        <v>33400</v>
      </c>
      <c r="E113" s="63">
        <v>19456.14</v>
      </c>
      <c r="F113" s="42">
        <f t="shared" si="7"/>
        <v>56608.41</v>
      </c>
      <c r="H113" s="43"/>
    </row>
    <row r="114" spans="1:8" s="80" customFormat="1" ht="22.5" x14ac:dyDescent="0.2">
      <c r="A114" s="76" t="s">
        <v>188</v>
      </c>
      <c r="B114" s="77">
        <v>200</v>
      </c>
      <c r="C114" s="78" t="s">
        <v>305</v>
      </c>
      <c r="D114" s="79">
        <f>D116</f>
        <v>5600</v>
      </c>
      <c r="E114" s="79">
        <f>E116</f>
        <v>0</v>
      </c>
      <c r="F114" s="79">
        <f>F116</f>
        <v>5600</v>
      </c>
      <c r="H114" s="81"/>
    </row>
    <row r="115" spans="1:8" s="80" customFormat="1" ht="22.5" x14ac:dyDescent="0.2">
      <c r="A115" s="76" t="s">
        <v>190</v>
      </c>
      <c r="B115" s="77">
        <v>200</v>
      </c>
      <c r="C115" s="78" t="s">
        <v>306</v>
      </c>
      <c r="D115" s="79">
        <f>D116</f>
        <v>5600</v>
      </c>
      <c r="E115" s="79">
        <f>E116</f>
        <v>0</v>
      </c>
      <c r="F115" s="79">
        <f>F116</f>
        <v>5600</v>
      </c>
      <c r="H115" s="81"/>
    </row>
    <row r="116" spans="1:8" s="80" customFormat="1" ht="22.5" x14ac:dyDescent="0.2">
      <c r="A116" s="76" t="s">
        <v>207</v>
      </c>
      <c r="B116" s="77">
        <v>200</v>
      </c>
      <c r="C116" s="78" t="s">
        <v>307</v>
      </c>
      <c r="D116" s="79">
        <f>D117</f>
        <v>5600</v>
      </c>
      <c r="E116" s="82">
        <v>0</v>
      </c>
      <c r="F116" s="19">
        <f t="shared" ref="F116:F118" si="9">D116-E116</f>
        <v>5600</v>
      </c>
      <c r="H116" s="81"/>
    </row>
    <row r="117" spans="1:8" s="83" customFormat="1" ht="11.25" x14ac:dyDescent="0.2">
      <c r="A117" s="76" t="s">
        <v>203</v>
      </c>
      <c r="B117" s="77">
        <v>200</v>
      </c>
      <c r="C117" s="78" t="s">
        <v>308</v>
      </c>
      <c r="D117" s="79">
        <f>D118</f>
        <v>5600</v>
      </c>
      <c r="E117" s="79">
        <f>E118</f>
        <v>0</v>
      </c>
      <c r="F117" s="19">
        <f t="shared" si="9"/>
        <v>5600</v>
      </c>
      <c r="H117" s="84"/>
    </row>
    <row r="118" spans="1:8" s="80" customFormat="1" ht="11.25" x14ac:dyDescent="0.2">
      <c r="A118" s="76" t="s">
        <v>220</v>
      </c>
      <c r="B118" s="77">
        <v>200</v>
      </c>
      <c r="C118" s="78" t="s">
        <v>309</v>
      </c>
      <c r="D118" s="79">
        <v>5600</v>
      </c>
      <c r="E118" s="82">
        <v>0</v>
      </c>
      <c r="F118" s="19">
        <f t="shared" si="9"/>
        <v>5600</v>
      </c>
      <c r="H118" s="81"/>
    </row>
    <row r="119" spans="1:8" ht="25.5" x14ac:dyDescent="0.2">
      <c r="A119" s="55" t="s">
        <v>310</v>
      </c>
      <c r="B119" s="56">
        <v>200</v>
      </c>
      <c r="C119" s="57" t="s">
        <v>311</v>
      </c>
      <c r="D119" s="60">
        <f>D120</f>
        <v>393800</v>
      </c>
      <c r="E119" s="60">
        <f>E120</f>
        <v>103762.46</v>
      </c>
      <c r="F119" s="42">
        <f t="shared" si="0"/>
        <v>290037.53999999998</v>
      </c>
      <c r="H119" s="52"/>
    </row>
    <row r="120" spans="1:8" ht="25.5" x14ac:dyDescent="0.2">
      <c r="A120" s="48" t="s">
        <v>312</v>
      </c>
      <c r="B120" s="49">
        <v>200</v>
      </c>
      <c r="C120" s="50" t="s">
        <v>313</v>
      </c>
      <c r="D120" s="51">
        <f>D121+D128</f>
        <v>393800</v>
      </c>
      <c r="E120" s="51">
        <f>E121+E128</f>
        <v>103762.46</v>
      </c>
      <c r="F120" s="42">
        <f t="shared" si="0"/>
        <v>290037.53999999998</v>
      </c>
      <c r="H120" s="43"/>
    </row>
    <row r="121" spans="1:8" x14ac:dyDescent="0.2">
      <c r="A121" s="59" t="s">
        <v>314</v>
      </c>
      <c r="B121" s="49">
        <v>200</v>
      </c>
      <c r="C121" s="66" t="s">
        <v>315</v>
      </c>
      <c r="D121" s="60">
        <f>D122</f>
        <v>153200</v>
      </c>
      <c r="E121" s="60">
        <f>E122</f>
        <v>102000</v>
      </c>
      <c r="F121" s="42">
        <f t="shared" si="0"/>
        <v>51200</v>
      </c>
      <c r="H121" s="43"/>
    </row>
    <row r="122" spans="1:8" ht="76.5" x14ac:dyDescent="0.2">
      <c r="A122" s="72" t="s">
        <v>247</v>
      </c>
      <c r="B122" s="56">
        <v>200</v>
      </c>
      <c r="C122" s="66" t="s">
        <v>316</v>
      </c>
      <c r="D122" s="60">
        <f>D124</f>
        <v>153200</v>
      </c>
      <c r="E122" s="60">
        <f>E124</f>
        <v>102000</v>
      </c>
      <c r="F122" s="42">
        <f t="shared" si="0"/>
        <v>51200</v>
      </c>
      <c r="H122" s="43"/>
    </row>
    <row r="123" spans="1:8" x14ac:dyDescent="0.2">
      <c r="A123" s="72" t="s">
        <v>249</v>
      </c>
      <c r="B123" s="56">
        <v>200</v>
      </c>
      <c r="C123" s="66" t="s">
        <v>317</v>
      </c>
      <c r="D123" s="60">
        <f t="shared" ref="D123:E125" si="10">D124</f>
        <v>153200</v>
      </c>
      <c r="E123" s="60">
        <f t="shared" si="10"/>
        <v>102000</v>
      </c>
      <c r="F123" s="42">
        <f t="shared" si="0"/>
        <v>51200</v>
      </c>
      <c r="H123" s="43"/>
    </row>
    <row r="124" spans="1:8" x14ac:dyDescent="0.2">
      <c r="A124" s="72" t="s">
        <v>251</v>
      </c>
      <c r="B124" s="56">
        <v>200</v>
      </c>
      <c r="C124" s="66" t="s">
        <v>318</v>
      </c>
      <c r="D124" s="60">
        <f t="shared" si="10"/>
        <v>153200</v>
      </c>
      <c r="E124" s="60">
        <f t="shared" si="10"/>
        <v>102000</v>
      </c>
      <c r="F124" s="42">
        <f t="shared" si="0"/>
        <v>51200</v>
      </c>
      <c r="H124" s="43"/>
    </row>
    <row r="125" spans="1:8" x14ac:dyDescent="0.2">
      <c r="A125" s="72" t="s">
        <v>156</v>
      </c>
      <c r="B125" s="56">
        <v>200</v>
      </c>
      <c r="C125" s="66" t="s">
        <v>319</v>
      </c>
      <c r="D125" s="60">
        <f t="shared" si="10"/>
        <v>153200</v>
      </c>
      <c r="E125" s="60">
        <f t="shared" si="10"/>
        <v>102000</v>
      </c>
      <c r="F125" s="42">
        <f t="shared" si="0"/>
        <v>51200</v>
      </c>
      <c r="H125" s="43"/>
    </row>
    <row r="126" spans="1:8" x14ac:dyDescent="0.2">
      <c r="A126" s="72" t="s">
        <v>254</v>
      </c>
      <c r="B126" s="56">
        <v>200</v>
      </c>
      <c r="C126" s="66" t="s">
        <v>320</v>
      </c>
      <c r="D126" s="60">
        <f>D127</f>
        <v>153200</v>
      </c>
      <c r="E126" s="60">
        <f>E127</f>
        <v>102000</v>
      </c>
      <c r="F126" s="42">
        <f t="shared" si="0"/>
        <v>51200</v>
      </c>
      <c r="H126" s="43"/>
    </row>
    <row r="127" spans="1:8" ht="25.5" x14ac:dyDescent="0.2">
      <c r="A127" s="72" t="s">
        <v>321</v>
      </c>
      <c r="B127" s="56">
        <v>200</v>
      </c>
      <c r="C127" s="66" t="s">
        <v>322</v>
      </c>
      <c r="D127" s="60">
        <f>'[1]124_2'!D48</f>
        <v>153200</v>
      </c>
      <c r="E127" s="60">
        <v>102000</v>
      </c>
      <c r="F127" s="42">
        <f t="shared" si="0"/>
        <v>51200</v>
      </c>
      <c r="H127" s="43"/>
    </row>
    <row r="128" spans="1:8" x14ac:dyDescent="0.2">
      <c r="A128" s="85" t="s">
        <v>323</v>
      </c>
      <c r="B128" s="86">
        <v>200</v>
      </c>
      <c r="C128" s="87" t="s">
        <v>324</v>
      </c>
      <c r="D128" s="60">
        <f>D129</f>
        <v>240600</v>
      </c>
      <c r="E128" s="60">
        <f>E129</f>
        <v>1762.46</v>
      </c>
      <c r="F128" s="42">
        <f>F129</f>
        <v>238837.54</v>
      </c>
      <c r="H128" s="43"/>
    </row>
    <row r="129" spans="1:8" ht="51" x14ac:dyDescent="0.2">
      <c r="A129" s="55" t="s">
        <v>325</v>
      </c>
      <c r="B129" s="56">
        <v>200</v>
      </c>
      <c r="C129" s="66" t="s">
        <v>326</v>
      </c>
      <c r="D129" s="60">
        <f>D132</f>
        <v>240600</v>
      </c>
      <c r="E129" s="60">
        <f>E132</f>
        <v>1762.46</v>
      </c>
      <c r="F129" s="42">
        <f t="shared" si="0"/>
        <v>238837.54</v>
      </c>
      <c r="H129" s="43"/>
    </row>
    <row r="130" spans="1:8" ht="25.5" x14ac:dyDescent="0.2">
      <c r="A130" s="59" t="s">
        <v>188</v>
      </c>
      <c r="B130" s="56">
        <v>200</v>
      </c>
      <c r="C130" s="66" t="s">
        <v>327</v>
      </c>
      <c r="D130" s="60">
        <f t="shared" ref="D130:F131" si="11">D131</f>
        <v>240600</v>
      </c>
      <c r="E130" s="60">
        <f t="shared" si="11"/>
        <v>1762.46</v>
      </c>
      <c r="F130" s="60">
        <f t="shared" si="11"/>
        <v>238837.54</v>
      </c>
      <c r="H130" s="43"/>
    </row>
    <row r="131" spans="1:8" ht="25.5" x14ac:dyDescent="0.2">
      <c r="A131" s="59" t="s">
        <v>190</v>
      </c>
      <c r="B131" s="56">
        <v>200</v>
      </c>
      <c r="C131" s="66" t="s">
        <v>328</v>
      </c>
      <c r="D131" s="60">
        <f t="shared" si="11"/>
        <v>240600</v>
      </c>
      <c r="E131" s="60">
        <f t="shared" si="11"/>
        <v>1762.46</v>
      </c>
      <c r="F131" s="60">
        <f t="shared" si="11"/>
        <v>238837.54</v>
      </c>
      <c r="H131" s="43"/>
    </row>
    <row r="132" spans="1:8" ht="25.5" x14ac:dyDescent="0.2">
      <c r="A132" s="59" t="s">
        <v>207</v>
      </c>
      <c r="B132" s="56">
        <v>200</v>
      </c>
      <c r="C132" s="66" t="s">
        <v>329</v>
      </c>
      <c r="D132" s="60">
        <f>D134+D136</f>
        <v>240600</v>
      </c>
      <c r="E132" s="60">
        <f>E134+E136</f>
        <v>1762.46</v>
      </c>
      <c r="F132" s="42">
        <f t="shared" si="0"/>
        <v>238837.54</v>
      </c>
      <c r="H132" s="43"/>
    </row>
    <row r="133" spans="1:8" x14ac:dyDescent="0.2">
      <c r="A133" s="55" t="s">
        <v>156</v>
      </c>
      <c r="B133" s="56">
        <v>200</v>
      </c>
      <c r="C133" s="66" t="s">
        <v>330</v>
      </c>
      <c r="D133" s="60">
        <f>D134</f>
        <v>60600</v>
      </c>
      <c r="E133" s="60">
        <f>E134</f>
        <v>1762.46</v>
      </c>
      <c r="F133" s="42">
        <f t="shared" si="0"/>
        <v>58837.54</v>
      </c>
      <c r="H133" s="43"/>
    </row>
    <row r="134" spans="1:8" x14ac:dyDescent="0.2">
      <c r="A134" s="55" t="s">
        <v>331</v>
      </c>
      <c r="B134" s="56">
        <v>200</v>
      </c>
      <c r="C134" s="66" t="s">
        <v>332</v>
      </c>
      <c r="D134" s="60">
        <f>D135</f>
        <v>60600</v>
      </c>
      <c r="E134" s="60">
        <f>E135</f>
        <v>1762.46</v>
      </c>
      <c r="F134" s="42">
        <f t="shared" si="0"/>
        <v>58837.54</v>
      </c>
      <c r="H134" s="43"/>
    </row>
    <row r="135" spans="1:8" x14ac:dyDescent="0.2">
      <c r="A135" s="55" t="s">
        <v>279</v>
      </c>
      <c r="B135" s="56">
        <v>200</v>
      </c>
      <c r="C135" s="66" t="s">
        <v>333</v>
      </c>
      <c r="D135" s="60">
        <v>60600</v>
      </c>
      <c r="E135" s="60">
        <v>1762.46</v>
      </c>
      <c r="F135" s="42">
        <f t="shared" si="0"/>
        <v>58837.54</v>
      </c>
      <c r="H135" s="43"/>
    </row>
    <row r="136" spans="1:8" x14ac:dyDescent="0.2">
      <c r="A136" s="59" t="s">
        <v>203</v>
      </c>
      <c r="B136" s="49">
        <v>200</v>
      </c>
      <c r="C136" s="66" t="s">
        <v>334</v>
      </c>
      <c r="D136" s="60">
        <f>D137</f>
        <v>180000</v>
      </c>
      <c r="E136" s="60">
        <f>E137</f>
        <v>0</v>
      </c>
      <c r="F136" s="60">
        <f>F137</f>
        <v>180000</v>
      </c>
      <c r="H136" s="43"/>
    </row>
    <row r="137" spans="1:8" x14ac:dyDescent="0.2">
      <c r="A137" s="59" t="s">
        <v>205</v>
      </c>
      <c r="B137" s="49">
        <v>200</v>
      </c>
      <c r="C137" s="66" t="s">
        <v>335</v>
      </c>
      <c r="D137" s="60">
        <v>180000</v>
      </c>
      <c r="E137" s="60"/>
      <c r="F137" s="42">
        <f t="shared" si="0"/>
        <v>180000</v>
      </c>
      <c r="H137" s="43"/>
    </row>
    <row r="138" spans="1:8" x14ac:dyDescent="0.2">
      <c r="A138" s="88" t="s">
        <v>336</v>
      </c>
      <c r="B138" s="89">
        <v>200</v>
      </c>
      <c r="C138" s="50" t="s">
        <v>337</v>
      </c>
      <c r="D138" s="60">
        <f>D139</f>
        <v>978600</v>
      </c>
      <c r="E138" s="60">
        <f>E139</f>
        <v>391540.5</v>
      </c>
      <c r="F138" s="60">
        <f t="shared" ref="F138" si="12">F139</f>
        <v>587059.5</v>
      </c>
      <c r="H138" s="43"/>
    </row>
    <row r="139" spans="1:8" x14ac:dyDescent="0.2">
      <c r="A139" s="59" t="s">
        <v>338</v>
      </c>
      <c r="B139" s="49">
        <v>200</v>
      </c>
      <c r="C139" s="50" t="s">
        <v>339</v>
      </c>
      <c r="D139" s="60">
        <f>D150+D158+D140</f>
        <v>978600</v>
      </c>
      <c r="E139" s="60">
        <f>E150+E158</f>
        <v>391540.5</v>
      </c>
      <c r="F139" s="42">
        <f t="shared" si="0"/>
        <v>587059.5</v>
      </c>
      <c r="H139" s="43"/>
    </row>
    <row r="140" spans="1:8" x14ac:dyDescent="0.2">
      <c r="A140" s="76" t="s">
        <v>340</v>
      </c>
      <c r="B140" s="77">
        <v>200</v>
      </c>
      <c r="C140" s="90" t="s">
        <v>341</v>
      </c>
      <c r="D140" s="79">
        <f t="shared" ref="D140:E142" si="13">D141</f>
        <v>108400</v>
      </c>
      <c r="E140" s="79">
        <f t="shared" si="13"/>
        <v>0</v>
      </c>
      <c r="F140" s="91">
        <f t="shared" si="0"/>
        <v>108400</v>
      </c>
      <c r="H140" s="43"/>
    </row>
    <row r="141" spans="1:8" x14ac:dyDescent="0.2">
      <c r="A141" s="76" t="s">
        <v>342</v>
      </c>
      <c r="B141" s="77">
        <v>200</v>
      </c>
      <c r="C141" s="90" t="s">
        <v>343</v>
      </c>
      <c r="D141" s="79">
        <f t="shared" si="13"/>
        <v>108400</v>
      </c>
      <c r="E141" s="79">
        <f t="shared" si="13"/>
        <v>0</v>
      </c>
      <c r="F141" s="91">
        <f t="shared" si="0"/>
        <v>108400</v>
      </c>
      <c r="H141" s="43"/>
    </row>
    <row r="142" spans="1:8" ht="33.75" x14ac:dyDescent="0.2">
      <c r="A142" s="76" t="s">
        <v>344</v>
      </c>
      <c r="B142" s="77">
        <v>200</v>
      </c>
      <c r="C142" s="90" t="s">
        <v>345</v>
      </c>
      <c r="D142" s="79">
        <f t="shared" si="13"/>
        <v>108400</v>
      </c>
      <c r="E142" s="79">
        <f t="shared" si="13"/>
        <v>0</v>
      </c>
      <c r="F142" s="91">
        <f t="shared" si="0"/>
        <v>108400</v>
      </c>
      <c r="H142" s="43"/>
    </row>
    <row r="143" spans="1:8" ht="33.75" x14ac:dyDescent="0.2">
      <c r="A143" s="76" t="s">
        <v>346</v>
      </c>
      <c r="B143" s="77">
        <v>200</v>
      </c>
      <c r="C143" s="90" t="s">
        <v>347</v>
      </c>
      <c r="D143" s="79">
        <f>D146</f>
        <v>108400</v>
      </c>
      <c r="E143" s="79">
        <f>E146</f>
        <v>0</v>
      </c>
      <c r="F143" s="91">
        <f t="shared" si="0"/>
        <v>108400</v>
      </c>
      <c r="H143" s="43"/>
    </row>
    <row r="144" spans="1:8" ht="22.5" x14ac:dyDescent="0.2">
      <c r="A144" s="76" t="s">
        <v>348</v>
      </c>
      <c r="B144" s="77">
        <v>200</v>
      </c>
      <c r="C144" s="90" t="s">
        <v>349</v>
      </c>
      <c r="D144" s="79">
        <f t="shared" ref="D144:F148" si="14">D145</f>
        <v>108400</v>
      </c>
      <c r="E144" s="79">
        <f t="shared" si="14"/>
        <v>0</v>
      </c>
      <c r="F144" s="79">
        <f t="shared" si="14"/>
        <v>108400</v>
      </c>
      <c r="H144" s="43"/>
    </row>
    <row r="145" spans="1:8" ht="22.5" x14ac:dyDescent="0.2">
      <c r="A145" s="76" t="s">
        <v>350</v>
      </c>
      <c r="B145" s="77">
        <v>200</v>
      </c>
      <c r="C145" s="90" t="s">
        <v>351</v>
      </c>
      <c r="D145" s="79">
        <f t="shared" si="14"/>
        <v>108400</v>
      </c>
      <c r="E145" s="79">
        <f t="shared" si="14"/>
        <v>0</v>
      </c>
      <c r="F145" s="79">
        <f t="shared" si="14"/>
        <v>108400</v>
      </c>
      <c r="H145" s="43"/>
    </row>
    <row r="146" spans="1:8" ht="22.5" x14ac:dyDescent="0.2">
      <c r="A146" s="76" t="s">
        <v>207</v>
      </c>
      <c r="B146" s="77">
        <v>200</v>
      </c>
      <c r="C146" s="90" t="s">
        <v>352</v>
      </c>
      <c r="D146" s="79">
        <f t="shared" si="14"/>
        <v>108400</v>
      </c>
      <c r="E146" s="79">
        <f t="shared" si="14"/>
        <v>0</v>
      </c>
      <c r="F146" s="91">
        <f t="shared" si="0"/>
        <v>108400</v>
      </c>
      <c r="H146" s="43"/>
    </row>
    <row r="147" spans="1:8" x14ac:dyDescent="0.2">
      <c r="A147" s="76" t="s">
        <v>331</v>
      </c>
      <c r="B147" s="77">
        <v>200</v>
      </c>
      <c r="C147" s="90" t="s">
        <v>353</v>
      </c>
      <c r="D147" s="79">
        <f t="shared" si="14"/>
        <v>108400</v>
      </c>
      <c r="E147" s="79">
        <f t="shared" si="14"/>
        <v>0</v>
      </c>
      <c r="F147" s="79">
        <f>F148</f>
        <v>108400</v>
      </c>
      <c r="H147" s="43"/>
    </row>
    <row r="148" spans="1:8" x14ac:dyDescent="0.2">
      <c r="A148" s="92" t="s">
        <v>331</v>
      </c>
      <c r="B148" s="93">
        <v>200</v>
      </c>
      <c r="C148" s="90" t="s">
        <v>354</v>
      </c>
      <c r="D148" s="79">
        <f t="shared" si="14"/>
        <v>108400</v>
      </c>
      <c r="E148" s="79">
        <f t="shared" si="14"/>
        <v>0</v>
      </c>
      <c r="F148" s="79">
        <f>F149</f>
        <v>108400</v>
      </c>
      <c r="H148" s="43"/>
    </row>
    <row r="149" spans="1:8" x14ac:dyDescent="0.2">
      <c r="A149" s="76" t="s">
        <v>199</v>
      </c>
      <c r="B149" s="77">
        <v>200</v>
      </c>
      <c r="C149" s="90" t="s">
        <v>355</v>
      </c>
      <c r="D149" s="79">
        <v>108400</v>
      </c>
      <c r="E149" s="79"/>
      <c r="F149" s="91">
        <f t="shared" si="0"/>
        <v>108400</v>
      </c>
      <c r="H149" s="43"/>
    </row>
    <row r="150" spans="1:8" x14ac:dyDescent="0.2">
      <c r="A150" s="59" t="s">
        <v>342</v>
      </c>
      <c r="B150" s="49">
        <v>200</v>
      </c>
      <c r="C150" s="50" t="s">
        <v>356</v>
      </c>
      <c r="D150" s="60">
        <f t="shared" ref="D150:F154" si="15">D151</f>
        <v>148100</v>
      </c>
      <c r="E150" s="60">
        <f t="shared" si="15"/>
        <v>0</v>
      </c>
      <c r="F150" s="42">
        <f t="shared" si="0"/>
        <v>148100</v>
      </c>
      <c r="H150" s="43"/>
    </row>
    <row r="151" spans="1:8" ht="38.25" x14ac:dyDescent="0.2">
      <c r="A151" s="59" t="s">
        <v>357</v>
      </c>
      <c r="B151" s="49">
        <v>200</v>
      </c>
      <c r="C151" s="50" t="s">
        <v>358</v>
      </c>
      <c r="D151" s="60">
        <f t="shared" si="15"/>
        <v>148100</v>
      </c>
      <c r="E151" s="60">
        <f t="shared" si="15"/>
        <v>0</v>
      </c>
      <c r="F151" s="42">
        <f t="shared" si="0"/>
        <v>148100</v>
      </c>
      <c r="H151" s="43"/>
    </row>
    <row r="152" spans="1:8" ht="25.5" x14ac:dyDescent="0.2">
      <c r="A152" s="59" t="s">
        <v>188</v>
      </c>
      <c r="B152" s="49">
        <v>200</v>
      </c>
      <c r="C152" s="50" t="s">
        <v>359</v>
      </c>
      <c r="D152" s="60">
        <f t="shared" si="15"/>
        <v>148100</v>
      </c>
      <c r="E152" s="60">
        <f t="shared" si="15"/>
        <v>0</v>
      </c>
      <c r="F152" s="42">
        <f t="shared" si="0"/>
        <v>148100</v>
      </c>
      <c r="H152" s="43"/>
    </row>
    <row r="153" spans="1:8" ht="25.5" x14ac:dyDescent="0.2">
      <c r="A153" s="59" t="s">
        <v>360</v>
      </c>
      <c r="B153" s="49">
        <v>200</v>
      </c>
      <c r="C153" s="50" t="s">
        <v>361</v>
      </c>
      <c r="D153" s="60">
        <f t="shared" si="15"/>
        <v>148100</v>
      </c>
      <c r="E153" s="60">
        <f t="shared" si="15"/>
        <v>0</v>
      </c>
      <c r="F153" s="42">
        <f t="shared" si="0"/>
        <v>148100</v>
      </c>
      <c r="H153" s="43"/>
    </row>
    <row r="154" spans="1:8" ht="25.5" x14ac:dyDescent="0.2">
      <c r="A154" s="59" t="s">
        <v>207</v>
      </c>
      <c r="B154" s="49">
        <v>200</v>
      </c>
      <c r="C154" s="50" t="s">
        <v>362</v>
      </c>
      <c r="D154" s="60">
        <f>D155</f>
        <v>148100</v>
      </c>
      <c r="E154" s="60">
        <f t="shared" si="15"/>
        <v>0</v>
      </c>
      <c r="F154" s="60">
        <f t="shared" si="15"/>
        <v>148100</v>
      </c>
      <c r="H154" s="43"/>
    </row>
    <row r="155" spans="1:8" x14ac:dyDescent="0.2">
      <c r="A155" s="59" t="s">
        <v>156</v>
      </c>
      <c r="B155" s="49">
        <v>200</v>
      </c>
      <c r="C155" s="50" t="s">
        <v>363</v>
      </c>
      <c r="D155" s="60">
        <f>D156</f>
        <v>148100</v>
      </c>
      <c r="E155" s="60">
        <f>E156</f>
        <v>0</v>
      </c>
      <c r="F155" s="60">
        <f>F156</f>
        <v>148100</v>
      </c>
      <c r="H155" s="43"/>
    </row>
    <row r="156" spans="1:8" x14ac:dyDescent="0.2">
      <c r="A156" s="59" t="s">
        <v>195</v>
      </c>
      <c r="B156" s="49">
        <v>200</v>
      </c>
      <c r="C156" s="50" t="s">
        <v>364</v>
      </c>
      <c r="D156" s="60">
        <f>D157</f>
        <v>148100</v>
      </c>
      <c r="E156" s="60">
        <f>E157</f>
        <v>0</v>
      </c>
      <c r="F156" s="42">
        <f t="shared" si="0"/>
        <v>148100</v>
      </c>
      <c r="H156" s="43"/>
    </row>
    <row r="157" spans="1:8" x14ac:dyDescent="0.2">
      <c r="A157" s="59" t="s">
        <v>199</v>
      </c>
      <c r="B157" s="49">
        <v>200</v>
      </c>
      <c r="C157" s="50" t="s">
        <v>365</v>
      </c>
      <c r="D157" s="60">
        <f>'[1]124_2'!D54</f>
        <v>148100</v>
      </c>
      <c r="E157" s="60"/>
      <c r="F157" s="42">
        <f t="shared" si="0"/>
        <v>148100</v>
      </c>
      <c r="H157" s="43"/>
    </row>
    <row r="158" spans="1:8" x14ac:dyDescent="0.2">
      <c r="A158" s="59" t="s">
        <v>366</v>
      </c>
      <c r="B158" s="49">
        <v>200</v>
      </c>
      <c r="C158" s="50" t="s">
        <v>367</v>
      </c>
      <c r="D158" s="60">
        <f>D159</f>
        <v>722100</v>
      </c>
      <c r="E158" s="60">
        <f>E159</f>
        <v>391540.5</v>
      </c>
      <c r="F158" s="42">
        <f t="shared" si="0"/>
        <v>330559.5</v>
      </c>
      <c r="H158" s="43"/>
    </row>
    <row r="159" spans="1:8" ht="51" x14ac:dyDescent="0.2">
      <c r="A159" s="59" t="s">
        <v>368</v>
      </c>
      <c r="B159" s="49">
        <v>200</v>
      </c>
      <c r="C159" s="50" t="s">
        <v>369</v>
      </c>
      <c r="D159" s="60">
        <f>D160</f>
        <v>722100</v>
      </c>
      <c r="E159" s="60">
        <f>E160</f>
        <v>391540.5</v>
      </c>
      <c r="F159" s="42">
        <f t="shared" si="0"/>
        <v>330559.5</v>
      </c>
      <c r="H159" s="43"/>
    </row>
    <row r="160" spans="1:8" ht="25.5" x14ac:dyDescent="0.2">
      <c r="A160" s="59" t="s">
        <v>370</v>
      </c>
      <c r="B160" s="49">
        <v>200</v>
      </c>
      <c r="C160" s="50" t="s">
        <v>371</v>
      </c>
      <c r="D160" s="60">
        <f>D163</f>
        <v>722100</v>
      </c>
      <c r="E160" s="60">
        <f>E163</f>
        <v>391540.5</v>
      </c>
      <c r="F160" s="42">
        <f t="shared" si="0"/>
        <v>330559.5</v>
      </c>
      <c r="H160" s="43"/>
    </row>
    <row r="161" spans="1:9" ht="25.5" x14ac:dyDescent="0.2">
      <c r="A161" s="59" t="s">
        <v>188</v>
      </c>
      <c r="B161" s="49">
        <v>200</v>
      </c>
      <c r="C161" s="50" t="s">
        <v>372</v>
      </c>
      <c r="D161" s="60">
        <f t="shared" ref="D161:F162" si="16">D162</f>
        <v>722100</v>
      </c>
      <c r="E161" s="60">
        <f t="shared" si="16"/>
        <v>391540.5</v>
      </c>
      <c r="F161" s="60">
        <f t="shared" si="16"/>
        <v>330559.5</v>
      </c>
      <c r="H161" s="43"/>
    </row>
    <row r="162" spans="1:9" ht="25.5" x14ac:dyDescent="0.2">
      <c r="A162" s="59" t="s">
        <v>360</v>
      </c>
      <c r="B162" s="49">
        <v>200</v>
      </c>
      <c r="C162" s="50" t="s">
        <v>373</v>
      </c>
      <c r="D162" s="60">
        <f t="shared" si="16"/>
        <v>722100</v>
      </c>
      <c r="E162" s="60">
        <f t="shared" si="16"/>
        <v>391540.5</v>
      </c>
      <c r="F162" s="60">
        <f t="shared" si="16"/>
        <v>330559.5</v>
      </c>
      <c r="H162" s="43"/>
    </row>
    <row r="163" spans="1:9" ht="25.5" x14ac:dyDescent="0.2">
      <c r="A163" s="59" t="s">
        <v>207</v>
      </c>
      <c r="B163" s="49">
        <v>200</v>
      </c>
      <c r="C163" s="50" t="s">
        <v>374</v>
      </c>
      <c r="D163" s="60">
        <f>D164+D169</f>
        <v>722100</v>
      </c>
      <c r="E163" s="60">
        <f>E164+E169</f>
        <v>391540.5</v>
      </c>
      <c r="F163" s="60">
        <f>F164+F169</f>
        <v>330559.5</v>
      </c>
      <c r="H163" s="43"/>
    </row>
    <row r="164" spans="1:9" x14ac:dyDescent="0.2">
      <c r="A164" s="59" t="s">
        <v>156</v>
      </c>
      <c r="B164" s="49">
        <v>200</v>
      </c>
      <c r="C164" s="50" t="s">
        <v>375</v>
      </c>
      <c r="D164" s="60">
        <f>D165+D168</f>
        <v>423800</v>
      </c>
      <c r="E164" s="60">
        <f>E165</f>
        <v>130833</v>
      </c>
      <c r="F164" s="60">
        <f>D164-E164</f>
        <v>292967</v>
      </c>
      <c r="H164" s="43"/>
    </row>
    <row r="165" spans="1:9" x14ac:dyDescent="0.2">
      <c r="A165" s="64" t="s">
        <v>195</v>
      </c>
      <c r="B165" s="49">
        <v>200</v>
      </c>
      <c r="C165" s="50" t="s">
        <v>376</v>
      </c>
      <c r="D165" s="60">
        <f>D166+D167</f>
        <v>422600</v>
      </c>
      <c r="E165" s="60">
        <f>E166+E167</f>
        <v>130833</v>
      </c>
      <c r="F165" s="42">
        <f t="shared" si="0"/>
        <v>291767</v>
      </c>
      <c r="H165" s="43"/>
    </row>
    <row r="166" spans="1:9" x14ac:dyDescent="0.2">
      <c r="A166" s="59" t="s">
        <v>199</v>
      </c>
      <c r="B166" s="49">
        <v>200</v>
      </c>
      <c r="C166" s="50" t="s">
        <v>377</v>
      </c>
      <c r="D166" s="60">
        <v>385600</v>
      </c>
      <c r="E166" s="60">
        <v>93833</v>
      </c>
      <c r="F166" s="42">
        <f t="shared" si="0"/>
        <v>291767</v>
      </c>
      <c r="H166" s="43"/>
    </row>
    <row r="167" spans="1:9" x14ac:dyDescent="0.2">
      <c r="A167" s="59" t="s">
        <v>201</v>
      </c>
      <c r="B167" s="49">
        <v>200</v>
      </c>
      <c r="C167" s="50" t="s">
        <v>378</v>
      </c>
      <c r="D167" s="60">
        <f>'[1]124_2'!D58</f>
        <v>37000</v>
      </c>
      <c r="E167" s="60">
        <f>'[1]124_2'!E58</f>
        <v>37000</v>
      </c>
      <c r="F167" s="42" t="s">
        <v>237</v>
      </c>
      <c r="H167" s="43"/>
    </row>
    <row r="168" spans="1:9" x14ac:dyDescent="0.2">
      <c r="A168" s="59" t="s">
        <v>229</v>
      </c>
      <c r="B168" s="49">
        <v>200</v>
      </c>
      <c r="C168" s="50" t="s">
        <v>379</v>
      </c>
      <c r="D168" s="60">
        <v>1200</v>
      </c>
      <c r="E168" s="60"/>
      <c r="F168" s="42">
        <f>D168-E168</f>
        <v>1200</v>
      </c>
      <c r="H168" s="43"/>
    </row>
    <row r="169" spans="1:9" x14ac:dyDescent="0.2">
      <c r="A169" s="59" t="s">
        <v>203</v>
      </c>
      <c r="B169" s="49">
        <v>200</v>
      </c>
      <c r="C169" s="50" t="s">
        <v>380</v>
      </c>
      <c r="D169" s="60">
        <f>D170+D171</f>
        <v>298300</v>
      </c>
      <c r="E169" s="60">
        <f>E170+E171</f>
        <v>260707.5</v>
      </c>
      <c r="F169" s="42">
        <f t="shared" si="0"/>
        <v>37592.5</v>
      </c>
      <c r="H169" s="43"/>
    </row>
    <row r="170" spans="1:9" x14ac:dyDescent="0.2">
      <c r="A170" s="59" t="s">
        <v>205</v>
      </c>
      <c r="B170" s="49">
        <v>200</v>
      </c>
      <c r="C170" s="50" t="s">
        <v>381</v>
      </c>
      <c r="D170" s="60">
        <v>262100</v>
      </c>
      <c r="E170" s="60">
        <f>'[1]124_2'!E60</f>
        <v>239370</v>
      </c>
      <c r="F170" s="42">
        <f t="shared" si="0"/>
        <v>22730</v>
      </c>
      <c r="H170" s="43"/>
    </row>
    <row r="171" spans="1:9" x14ac:dyDescent="0.2">
      <c r="A171" s="59" t="s">
        <v>220</v>
      </c>
      <c r="B171" s="49">
        <v>200</v>
      </c>
      <c r="C171" s="50" t="s">
        <v>382</v>
      </c>
      <c r="D171" s="60">
        <f>'[1]124_2'!D61</f>
        <v>36200</v>
      </c>
      <c r="E171" s="60">
        <f>'[1]124_2'!E61</f>
        <v>21337.5</v>
      </c>
      <c r="F171" s="42">
        <f t="shared" si="0"/>
        <v>14862.5</v>
      </c>
      <c r="H171" s="43"/>
    </row>
    <row r="172" spans="1:9" x14ac:dyDescent="0.2">
      <c r="A172" s="55" t="s">
        <v>383</v>
      </c>
      <c r="B172" s="56">
        <v>200</v>
      </c>
      <c r="C172" s="57" t="s">
        <v>384</v>
      </c>
      <c r="D172" s="60">
        <f>D180+D199+D173</f>
        <v>3821800</v>
      </c>
      <c r="E172" s="60">
        <f>E180+E199</f>
        <v>1880422.65</v>
      </c>
      <c r="F172" s="60">
        <f>F180+F199</f>
        <v>1464377.35</v>
      </c>
      <c r="H172" s="52"/>
    </row>
    <row r="173" spans="1:9" s="80" customFormat="1" ht="15" x14ac:dyDescent="0.25">
      <c r="A173" s="94" t="s">
        <v>342</v>
      </c>
      <c r="B173" s="95">
        <v>200</v>
      </c>
      <c r="C173" s="96" t="s">
        <v>385</v>
      </c>
      <c r="D173" s="97">
        <f t="shared" ref="D173:E177" si="17">D174</f>
        <v>477000</v>
      </c>
      <c r="E173" s="97">
        <f t="shared" si="17"/>
        <v>0</v>
      </c>
      <c r="F173" s="98">
        <f t="shared" ref="F173:F179" si="18">D173-E173</f>
        <v>477000</v>
      </c>
      <c r="G173" s="99"/>
      <c r="H173" s="100"/>
      <c r="I173" s="101"/>
    </row>
    <row r="174" spans="1:9" s="80" customFormat="1" ht="23.25" x14ac:dyDescent="0.25">
      <c r="A174" s="94" t="s">
        <v>386</v>
      </c>
      <c r="B174" s="95">
        <v>200</v>
      </c>
      <c r="C174" s="96" t="s">
        <v>387</v>
      </c>
      <c r="D174" s="97">
        <f t="shared" si="17"/>
        <v>477000</v>
      </c>
      <c r="E174" s="97">
        <f t="shared" si="17"/>
        <v>0</v>
      </c>
      <c r="F174" s="98">
        <f t="shared" si="18"/>
        <v>477000</v>
      </c>
      <c r="G174" s="99"/>
      <c r="H174" s="100"/>
      <c r="I174" s="101"/>
    </row>
    <row r="175" spans="1:9" s="80" customFormat="1" ht="45.75" x14ac:dyDescent="0.25">
      <c r="A175" s="94" t="s">
        <v>388</v>
      </c>
      <c r="B175" s="95">
        <v>200</v>
      </c>
      <c r="C175" s="96" t="s">
        <v>389</v>
      </c>
      <c r="D175" s="97">
        <f t="shared" si="17"/>
        <v>477000</v>
      </c>
      <c r="E175" s="97">
        <f t="shared" si="17"/>
        <v>0</v>
      </c>
      <c r="F175" s="98">
        <f t="shared" si="18"/>
        <v>477000</v>
      </c>
      <c r="G175" s="99"/>
      <c r="H175" s="100"/>
      <c r="I175" s="101"/>
    </row>
    <row r="176" spans="1:9" s="80" customFormat="1" ht="23.25" x14ac:dyDescent="0.25">
      <c r="A176" s="94" t="s">
        <v>390</v>
      </c>
      <c r="B176" s="95"/>
      <c r="C176" s="96" t="s">
        <v>391</v>
      </c>
      <c r="D176" s="97">
        <f t="shared" si="17"/>
        <v>477000</v>
      </c>
      <c r="E176" s="97">
        <f t="shared" si="17"/>
        <v>0</v>
      </c>
      <c r="F176" s="98">
        <f t="shared" si="18"/>
        <v>477000</v>
      </c>
      <c r="G176" s="99"/>
      <c r="H176" s="100"/>
      <c r="I176" s="101"/>
    </row>
    <row r="177" spans="1:9" s="80" customFormat="1" ht="15" x14ac:dyDescent="0.25">
      <c r="A177" s="102" t="s">
        <v>203</v>
      </c>
      <c r="B177" s="95">
        <v>200</v>
      </c>
      <c r="C177" s="96" t="s">
        <v>392</v>
      </c>
      <c r="D177" s="97">
        <f t="shared" si="17"/>
        <v>477000</v>
      </c>
      <c r="E177" s="97">
        <f t="shared" si="17"/>
        <v>0</v>
      </c>
      <c r="F177" s="98">
        <f t="shared" si="18"/>
        <v>477000</v>
      </c>
      <c r="G177" s="99"/>
      <c r="H177" s="100"/>
      <c r="I177" s="101"/>
    </row>
    <row r="178" spans="1:9" s="80" customFormat="1" ht="15" x14ac:dyDescent="0.25">
      <c r="A178" s="94" t="s">
        <v>205</v>
      </c>
      <c r="B178" s="95"/>
      <c r="C178" s="96" t="s">
        <v>393</v>
      </c>
      <c r="D178" s="97">
        <v>477000</v>
      </c>
      <c r="E178" s="97">
        <f>'[2]124_2'!E23</f>
        <v>0</v>
      </c>
      <c r="F178" s="98">
        <f t="shared" si="18"/>
        <v>477000</v>
      </c>
      <c r="G178" s="99"/>
      <c r="H178" s="100"/>
      <c r="I178" s="101"/>
    </row>
    <row r="179" spans="1:9" x14ac:dyDescent="0.2">
      <c r="A179" s="94" t="s">
        <v>205</v>
      </c>
      <c r="B179" s="95"/>
      <c r="C179" s="96" t="s">
        <v>393</v>
      </c>
      <c r="D179" s="97">
        <f>'[2]124_2'!D24</f>
        <v>89700</v>
      </c>
      <c r="E179" s="97">
        <f>'[2]124_2'!E24</f>
        <v>45551.39</v>
      </c>
      <c r="F179" s="98">
        <f t="shared" si="18"/>
        <v>44148.61</v>
      </c>
      <c r="H179" s="52"/>
    </row>
    <row r="180" spans="1:9" x14ac:dyDescent="0.2">
      <c r="A180" s="88" t="s">
        <v>394</v>
      </c>
      <c r="B180" s="73">
        <v>200</v>
      </c>
      <c r="C180" s="57" t="s">
        <v>395</v>
      </c>
      <c r="D180" s="60">
        <f t="shared" ref="D180:E182" si="19">D181</f>
        <v>1139300</v>
      </c>
      <c r="E180" s="60">
        <f t="shared" si="19"/>
        <v>469056.81</v>
      </c>
      <c r="F180" s="42">
        <f t="shared" si="0"/>
        <v>670243.18999999994</v>
      </c>
      <c r="H180" s="43"/>
    </row>
    <row r="181" spans="1:9" x14ac:dyDescent="0.2">
      <c r="A181" s="59" t="s">
        <v>366</v>
      </c>
      <c r="B181" s="56">
        <v>200</v>
      </c>
      <c r="C181" s="57" t="s">
        <v>396</v>
      </c>
      <c r="D181" s="60">
        <f t="shared" si="19"/>
        <v>1139300</v>
      </c>
      <c r="E181" s="60">
        <f t="shared" si="19"/>
        <v>469056.81</v>
      </c>
      <c r="F181" s="42">
        <f t="shared" si="0"/>
        <v>670243.18999999994</v>
      </c>
      <c r="H181" s="43"/>
    </row>
    <row r="182" spans="1:9" ht="51" x14ac:dyDescent="0.2">
      <c r="A182" s="59" t="s">
        <v>397</v>
      </c>
      <c r="B182" s="56">
        <v>200</v>
      </c>
      <c r="C182" s="57" t="s">
        <v>398</v>
      </c>
      <c r="D182" s="60">
        <f t="shared" si="19"/>
        <v>1139300</v>
      </c>
      <c r="E182" s="60">
        <f t="shared" si="19"/>
        <v>469056.81</v>
      </c>
      <c r="F182" s="42">
        <f t="shared" si="0"/>
        <v>670243.18999999994</v>
      </c>
      <c r="H182" s="43"/>
    </row>
    <row r="183" spans="1:9" ht="25.5" x14ac:dyDescent="0.2">
      <c r="A183" s="59" t="s">
        <v>399</v>
      </c>
      <c r="B183" s="56">
        <v>200</v>
      </c>
      <c r="C183" s="57" t="s">
        <v>400</v>
      </c>
      <c r="D183" s="60">
        <f>D186+D196</f>
        <v>1139300</v>
      </c>
      <c r="E183" s="60">
        <f>E186+E196</f>
        <v>469056.81</v>
      </c>
      <c r="F183" s="42">
        <f t="shared" si="0"/>
        <v>670243.18999999994</v>
      </c>
      <c r="H183" s="43"/>
    </row>
    <row r="184" spans="1:9" ht="25.5" x14ac:dyDescent="0.2">
      <c r="A184" s="59" t="s">
        <v>188</v>
      </c>
      <c r="B184" s="49">
        <v>200</v>
      </c>
      <c r="C184" s="57" t="s">
        <v>401</v>
      </c>
      <c r="D184" s="60">
        <f t="shared" ref="D184:F185" si="20">D185</f>
        <v>519300</v>
      </c>
      <c r="E184" s="60">
        <f t="shared" si="20"/>
        <v>469056.81</v>
      </c>
      <c r="F184" s="60">
        <f t="shared" si="20"/>
        <v>50243.19</v>
      </c>
      <c r="H184" s="43"/>
    </row>
    <row r="185" spans="1:9" ht="25.5" x14ac:dyDescent="0.2">
      <c r="A185" s="59" t="s">
        <v>360</v>
      </c>
      <c r="B185" s="49">
        <v>200</v>
      </c>
      <c r="C185" s="57" t="s">
        <v>402</v>
      </c>
      <c r="D185" s="60">
        <f t="shared" si="20"/>
        <v>519300</v>
      </c>
      <c r="E185" s="60">
        <f t="shared" si="20"/>
        <v>469056.81</v>
      </c>
      <c r="F185" s="60">
        <f t="shared" si="20"/>
        <v>50243.19</v>
      </c>
      <c r="H185" s="43"/>
    </row>
    <row r="186" spans="1:9" ht="25.5" x14ac:dyDescent="0.2">
      <c r="A186" s="59" t="s">
        <v>207</v>
      </c>
      <c r="B186" s="56">
        <v>200</v>
      </c>
      <c r="C186" s="57" t="s">
        <v>403</v>
      </c>
      <c r="D186" s="60">
        <f>D187+D192</f>
        <v>519300</v>
      </c>
      <c r="E186" s="60">
        <f>E187+E192</f>
        <v>469056.81</v>
      </c>
      <c r="F186" s="60">
        <f>F187+F192</f>
        <v>50243.19</v>
      </c>
      <c r="H186" s="43"/>
    </row>
    <row r="187" spans="1:9" x14ac:dyDescent="0.2">
      <c r="A187" s="59" t="s">
        <v>156</v>
      </c>
      <c r="B187" s="56">
        <v>200</v>
      </c>
      <c r="C187" s="57" t="s">
        <v>404</v>
      </c>
      <c r="D187" s="60">
        <f>D188</f>
        <v>487500</v>
      </c>
      <c r="E187" s="60">
        <f>E188</f>
        <v>437256.81</v>
      </c>
      <c r="F187" s="60">
        <f>F188</f>
        <v>50243.19</v>
      </c>
      <c r="H187" s="43"/>
    </row>
    <row r="188" spans="1:9" x14ac:dyDescent="0.2">
      <c r="A188" s="59" t="s">
        <v>405</v>
      </c>
      <c r="B188" s="56">
        <v>200</v>
      </c>
      <c r="C188" s="57" t="s">
        <v>406</v>
      </c>
      <c r="D188" s="60">
        <f>D189+D190+D191</f>
        <v>487500</v>
      </c>
      <c r="E188" s="60">
        <f>E189+E190+E191</f>
        <v>437256.81</v>
      </c>
      <c r="F188" s="42">
        <f t="shared" si="0"/>
        <v>50243.19</v>
      </c>
      <c r="H188" s="43"/>
    </row>
    <row r="189" spans="1:9" x14ac:dyDescent="0.2">
      <c r="A189" s="59" t="s">
        <v>407</v>
      </c>
      <c r="B189" s="56">
        <v>200</v>
      </c>
      <c r="C189" s="57" t="s">
        <v>408</v>
      </c>
      <c r="D189" s="60">
        <f>'[1]124_2'!D63</f>
        <v>18300</v>
      </c>
      <c r="E189" s="60">
        <f>'[1]124_2'!E63</f>
        <v>18139.810000000001</v>
      </c>
      <c r="F189" s="42">
        <f t="shared" si="0"/>
        <v>160.18999999999869</v>
      </c>
      <c r="H189" s="43"/>
    </row>
    <row r="190" spans="1:9" x14ac:dyDescent="0.2">
      <c r="A190" s="59" t="s">
        <v>199</v>
      </c>
      <c r="B190" s="56">
        <v>200</v>
      </c>
      <c r="C190" s="57" t="s">
        <v>409</v>
      </c>
      <c r="D190" s="60">
        <v>419200</v>
      </c>
      <c r="E190" s="60">
        <v>369117</v>
      </c>
      <c r="F190" s="42">
        <f t="shared" si="0"/>
        <v>50083</v>
      </c>
      <c r="H190" s="43"/>
    </row>
    <row r="191" spans="1:9" x14ac:dyDescent="0.2">
      <c r="A191" s="59" t="s">
        <v>201</v>
      </c>
      <c r="B191" s="49">
        <v>200</v>
      </c>
      <c r="C191" s="57" t="s">
        <v>410</v>
      </c>
      <c r="D191" s="60">
        <v>50000</v>
      </c>
      <c r="E191" s="60">
        <v>50000</v>
      </c>
      <c r="F191" s="42">
        <f t="shared" si="0"/>
        <v>0</v>
      </c>
      <c r="H191" s="43"/>
    </row>
    <row r="192" spans="1:9" x14ac:dyDescent="0.2">
      <c r="A192" s="59" t="s">
        <v>203</v>
      </c>
      <c r="B192" s="56">
        <v>200</v>
      </c>
      <c r="C192" s="57" t="s">
        <v>411</v>
      </c>
      <c r="D192" s="60">
        <f>D193</f>
        <v>31800</v>
      </c>
      <c r="E192" s="60">
        <f>E193</f>
        <v>31800</v>
      </c>
      <c r="F192" s="42">
        <f t="shared" si="0"/>
        <v>0</v>
      </c>
      <c r="H192" s="43"/>
    </row>
    <row r="193" spans="1:8" x14ac:dyDescent="0.2">
      <c r="A193" s="59" t="s">
        <v>220</v>
      </c>
      <c r="B193" s="49">
        <v>200</v>
      </c>
      <c r="C193" s="57" t="s">
        <v>412</v>
      </c>
      <c r="D193" s="60">
        <v>31800</v>
      </c>
      <c r="E193" s="60">
        <v>31800</v>
      </c>
      <c r="F193" s="42">
        <f t="shared" si="0"/>
        <v>0</v>
      </c>
      <c r="H193" s="43"/>
    </row>
    <row r="194" spans="1:8" x14ac:dyDescent="0.2">
      <c r="A194" s="59" t="s">
        <v>413</v>
      </c>
      <c r="B194" s="49">
        <v>200</v>
      </c>
      <c r="C194" s="57" t="s">
        <v>414</v>
      </c>
      <c r="D194" s="60">
        <f t="shared" ref="D194:F195" si="21">D195</f>
        <v>620000</v>
      </c>
      <c r="E194" s="60">
        <f t="shared" si="21"/>
        <v>0</v>
      </c>
      <c r="F194" s="60">
        <f t="shared" si="21"/>
        <v>620000</v>
      </c>
      <c r="H194" s="43"/>
    </row>
    <row r="195" spans="1:8" ht="25.5" x14ac:dyDescent="0.2">
      <c r="A195" s="59" t="s">
        <v>415</v>
      </c>
      <c r="B195" s="49">
        <v>200</v>
      </c>
      <c r="C195" s="57" t="s">
        <v>416</v>
      </c>
      <c r="D195" s="60">
        <f t="shared" si="21"/>
        <v>620000</v>
      </c>
      <c r="E195" s="60">
        <f t="shared" si="21"/>
        <v>0</v>
      </c>
      <c r="F195" s="60">
        <f t="shared" si="21"/>
        <v>620000</v>
      </c>
      <c r="H195" s="43"/>
    </row>
    <row r="196" spans="1:8" ht="25.5" x14ac:dyDescent="0.2">
      <c r="A196" s="59" t="s">
        <v>417</v>
      </c>
      <c r="B196" s="56">
        <v>200</v>
      </c>
      <c r="C196" s="57" t="s">
        <v>418</v>
      </c>
      <c r="D196" s="60">
        <f>D197</f>
        <v>620000</v>
      </c>
      <c r="E196" s="60">
        <f>E197</f>
        <v>0</v>
      </c>
      <c r="F196" s="42">
        <f t="shared" si="0"/>
        <v>620000</v>
      </c>
      <c r="H196" s="43"/>
    </row>
    <row r="197" spans="1:8" x14ac:dyDescent="0.2">
      <c r="A197" s="59" t="s">
        <v>203</v>
      </c>
      <c r="B197" s="56">
        <v>200</v>
      </c>
      <c r="C197" s="57" t="s">
        <v>419</v>
      </c>
      <c r="D197" s="60">
        <f>D198</f>
        <v>620000</v>
      </c>
      <c r="E197" s="60">
        <f>E198</f>
        <v>0</v>
      </c>
      <c r="F197" s="42">
        <f t="shared" si="0"/>
        <v>620000</v>
      </c>
      <c r="H197" s="43"/>
    </row>
    <row r="198" spans="1:8" x14ac:dyDescent="0.2">
      <c r="A198" s="59" t="s">
        <v>205</v>
      </c>
      <c r="B198" s="49">
        <v>200</v>
      </c>
      <c r="C198" s="57" t="s">
        <v>420</v>
      </c>
      <c r="D198" s="60">
        <f>'[1]124_2'!D68</f>
        <v>620000</v>
      </c>
      <c r="E198" s="60"/>
      <c r="F198" s="42">
        <f t="shared" si="0"/>
        <v>620000</v>
      </c>
      <c r="H198" s="43"/>
    </row>
    <row r="199" spans="1:8" x14ac:dyDescent="0.2">
      <c r="A199" s="48" t="s">
        <v>421</v>
      </c>
      <c r="B199" s="49">
        <v>200</v>
      </c>
      <c r="C199" s="50" t="s">
        <v>422</v>
      </c>
      <c r="D199" s="51">
        <f>D200</f>
        <v>2205500</v>
      </c>
      <c r="E199" s="51">
        <f>E200</f>
        <v>1411365.8399999999</v>
      </c>
      <c r="F199" s="42">
        <f t="shared" si="0"/>
        <v>794134.16000000015</v>
      </c>
      <c r="H199" s="43"/>
    </row>
    <row r="200" spans="1:8" x14ac:dyDescent="0.2">
      <c r="A200" s="59" t="s">
        <v>366</v>
      </c>
      <c r="B200" s="49">
        <v>200</v>
      </c>
      <c r="C200" s="50" t="s">
        <v>423</v>
      </c>
      <c r="D200" s="51">
        <f>D201</f>
        <v>2205500</v>
      </c>
      <c r="E200" s="51">
        <f>E201</f>
        <v>1411365.8399999999</v>
      </c>
      <c r="F200" s="42">
        <f t="shared" si="0"/>
        <v>794134.16000000015</v>
      </c>
      <c r="H200" s="43"/>
    </row>
    <row r="201" spans="1:8" ht="51" x14ac:dyDescent="0.2">
      <c r="A201" s="59" t="s">
        <v>424</v>
      </c>
      <c r="B201" s="49">
        <v>200</v>
      </c>
      <c r="C201" s="50" t="s">
        <v>425</v>
      </c>
      <c r="D201" s="51">
        <f>D202+D212</f>
        <v>2205500</v>
      </c>
      <c r="E201" s="51">
        <f>E202+E212</f>
        <v>1411365.8399999999</v>
      </c>
      <c r="F201" s="42">
        <f t="shared" si="0"/>
        <v>794134.16000000015</v>
      </c>
      <c r="H201" s="43"/>
    </row>
    <row r="202" spans="1:8" x14ac:dyDescent="0.2">
      <c r="A202" s="48" t="s">
        <v>426</v>
      </c>
      <c r="B202" s="49">
        <v>200</v>
      </c>
      <c r="C202" s="50" t="s">
        <v>427</v>
      </c>
      <c r="D202" s="51">
        <f>D205</f>
        <v>698000</v>
      </c>
      <c r="E202" s="51">
        <f>E205</f>
        <v>185702.08000000002</v>
      </c>
      <c r="F202" s="42">
        <f t="shared" si="0"/>
        <v>512297.92</v>
      </c>
      <c r="H202" s="43"/>
    </row>
    <row r="203" spans="1:8" ht="25.5" x14ac:dyDescent="0.2">
      <c r="A203" s="59" t="s">
        <v>188</v>
      </c>
      <c r="B203" s="49">
        <v>200</v>
      </c>
      <c r="C203" s="50" t="s">
        <v>428</v>
      </c>
      <c r="D203" s="51">
        <f t="shared" ref="D203:F204" si="22">D204</f>
        <v>698000</v>
      </c>
      <c r="E203" s="51">
        <f t="shared" si="22"/>
        <v>185702.08000000002</v>
      </c>
      <c r="F203" s="51">
        <f t="shared" si="22"/>
        <v>512297.92000000004</v>
      </c>
      <c r="H203" s="43"/>
    </row>
    <row r="204" spans="1:8" ht="25.5" x14ac:dyDescent="0.2">
      <c r="A204" s="59" t="s">
        <v>360</v>
      </c>
      <c r="B204" s="49">
        <v>200</v>
      </c>
      <c r="C204" s="50" t="s">
        <v>429</v>
      </c>
      <c r="D204" s="51">
        <f t="shared" si="22"/>
        <v>698000</v>
      </c>
      <c r="E204" s="51">
        <f t="shared" si="22"/>
        <v>185702.08000000002</v>
      </c>
      <c r="F204" s="51">
        <f t="shared" si="22"/>
        <v>512297.92000000004</v>
      </c>
      <c r="H204" s="43"/>
    </row>
    <row r="205" spans="1:8" ht="25.5" x14ac:dyDescent="0.2">
      <c r="A205" s="59" t="s">
        <v>207</v>
      </c>
      <c r="B205" s="49">
        <v>200</v>
      </c>
      <c r="C205" s="50" t="s">
        <v>430</v>
      </c>
      <c r="D205" s="51">
        <f>D206+D210</f>
        <v>698000</v>
      </c>
      <c r="E205" s="51">
        <f>E206+E210</f>
        <v>185702.08000000002</v>
      </c>
      <c r="F205" s="51">
        <f>F206+F210</f>
        <v>512297.92000000004</v>
      </c>
      <c r="H205" s="43"/>
    </row>
    <row r="206" spans="1:8" x14ac:dyDescent="0.2">
      <c r="A206" s="59" t="s">
        <v>156</v>
      </c>
      <c r="B206" s="49">
        <v>200</v>
      </c>
      <c r="C206" s="50" t="s">
        <v>431</v>
      </c>
      <c r="D206" s="51">
        <f>D207</f>
        <v>611000</v>
      </c>
      <c r="E206" s="51">
        <f>E207</f>
        <v>99844.479999999996</v>
      </c>
      <c r="F206" s="51">
        <f>F207</f>
        <v>511155.52</v>
      </c>
      <c r="H206" s="43"/>
    </row>
    <row r="207" spans="1:8" x14ac:dyDescent="0.2">
      <c r="A207" s="48" t="s">
        <v>195</v>
      </c>
      <c r="B207" s="49">
        <v>200</v>
      </c>
      <c r="C207" s="50" t="s">
        <v>432</v>
      </c>
      <c r="D207" s="51">
        <f>D208+D209</f>
        <v>611000</v>
      </c>
      <c r="E207" s="51">
        <f>E208+E209</f>
        <v>99844.479999999996</v>
      </c>
      <c r="F207" s="42">
        <f t="shared" ref="F207:F211" si="23">D207-E207</f>
        <v>511155.52</v>
      </c>
      <c r="H207" s="43"/>
    </row>
    <row r="208" spans="1:8" x14ac:dyDescent="0.2">
      <c r="A208" s="59" t="s">
        <v>214</v>
      </c>
      <c r="B208" s="49">
        <v>200</v>
      </c>
      <c r="C208" s="50" t="s">
        <v>433</v>
      </c>
      <c r="D208" s="60">
        <v>270200</v>
      </c>
      <c r="E208" s="63">
        <v>99844.479999999996</v>
      </c>
      <c r="F208" s="42">
        <f t="shared" si="23"/>
        <v>170355.52000000002</v>
      </c>
      <c r="H208" s="43"/>
    </row>
    <row r="209" spans="1:8" x14ac:dyDescent="0.2">
      <c r="A209" s="59" t="s">
        <v>199</v>
      </c>
      <c r="B209" s="49">
        <v>200</v>
      </c>
      <c r="C209" s="50" t="s">
        <v>434</v>
      </c>
      <c r="D209" s="60">
        <v>340800</v>
      </c>
      <c r="E209" s="60"/>
      <c r="F209" s="42">
        <f t="shared" si="23"/>
        <v>340800</v>
      </c>
      <c r="H209" s="43"/>
    </row>
    <row r="210" spans="1:8" x14ac:dyDescent="0.2">
      <c r="A210" s="59" t="s">
        <v>203</v>
      </c>
      <c r="B210" s="49">
        <v>200</v>
      </c>
      <c r="C210" s="53" t="s">
        <v>435</v>
      </c>
      <c r="D210" s="60">
        <f>D211</f>
        <v>87000</v>
      </c>
      <c r="E210" s="60">
        <f>E211</f>
        <v>85857.600000000006</v>
      </c>
      <c r="F210" s="42">
        <f t="shared" si="23"/>
        <v>1142.3999999999942</v>
      </c>
      <c r="H210" s="43"/>
    </row>
    <row r="211" spans="1:8" x14ac:dyDescent="0.2">
      <c r="A211" s="59" t="s">
        <v>220</v>
      </c>
      <c r="B211" s="49">
        <v>200</v>
      </c>
      <c r="C211" s="53" t="s">
        <v>436</v>
      </c>
      <c r="D211" s="60">
        <v>87000</v>
      </c>
      <c r="E211" s="60">
        <v>85857.600000000006</v>
      </c>
      <c r="F211" s="42">
        <f t="shared" si="23"/>
        <v>1142.3999999999942</v>
      </c>
      <c r="H211" s="43"/>
    </row>
    <row r="212" spans="1:8" ht="25.5" x14ac:dyDescent="0.2">
      <c r="A212" s="59" t="s">
        <v>437</v>
      </c>
      <c r="B212" s="49">
        <v>200</v>
      </c>
      <c r="C212" s="53" t="s">
        <v>438</v>
      </c>
      <c r="D212" s="60">
        <f>D215</f>
        <v>1507500</v>
      </c>
      <c r="E212" s="60">
        <f>E215</f>
        <v>1225663.7599999998</v>
      </c>
      <c r="F212" s="42">
        <f t="shared" si="0"/>
        <v>281836.24000000022</v>
      </c>
      <c r="H212" s="43"/>
    </row>
    <row r="213" spans="1:8" ht="25.5" x14ac:dyDescent="0.2">
      <c r="A213" s="59" t="s">
        <v>188</v>
      </c>
      <c r="B213" s="49">
        <v>200</v>
      </c>
      <c r="C213" s="53" t="s">
        <v>439</v>
      </c>
      <c r="D213" s="60">
        <f t="shared" ref="D213:E214" si="24">D214</f>
        <v>1507500</v>
      </c>
      <c r="E213" s="60">
        <f t="shared" si="24"/>
        <v>1225663.7599999998</v>
      </c>
      <c r="F213" s="60">
        <f>D213-E213</f>
        <v>281836.24000000022</v>
      </c>
      <c r="H213" s="43"/>
    </row>
    <row r="214" spans="1:8" ht="25.5" x14ac:dyDescent="0.2">
      <c r="A214" s="59" t="s">
        <v>360</v>
      </c>
      <c r="B214" s="49">
        <v>200</v>
      </c>
      <c r="C214" s="53" t="s">
        <v>440</v>
      </c>
      <c r="D214" s="60">
        <f t="shared" si="24"/>
        <v>1507500</v>
      </c>
      <c r="E214" s="60">
        <f t="shared" si="24"/>
        <v>1225663.7599999998</v>
      </c>
      <c r="F214" s="60">
        <f t="shared" ref="F214:F224" si="25">D214-E214</f>
        <v>281836.24000000022</v>
      </c>
      <c r="H214" s="43"/>
    </row>
    <row r="215" spans="1:8" s="61" customFormat="1" ht="25.5" x14ac:dyDescent="0.2">
      <c r="A215" s="59" t="s">
        <v>207</v>
      </c>
      <c r="B215" s="49">
        <v>200</v>
      </c>
      <c r="C215" s="53" t="s">
        <v>441</v>
      </c>
      <c r="D215" s="60">
        <f>D216+D221</f>
        <v>1507500</v>
      </c>
      <c r="E215" s="60">
        <f>E216+E221</f>
        <v>1225663.7599999998</v>
      </c>
      <c r="F215" s="60">
        <f t="shared" si="25"/>
        <v>281836.24000000022</v>
      </c>
      <c r="H215" s="62"/>
    </row>
    <row r="216" spans="1:8" s="61" customFormat="1" x14ac:dyDescent="0.2">
      <c r="A216" s="59" t="s">
        <v>156</v>
      </c>
      <c r="B216" s="49">
        <v>200</v>
      </c>
      <c r="C216" s="53" t="s">
        <v>442</v>
      </c>
      <c r="D216" s="60">
        <f>D217+D220</f>
        <v>1177500</v>
      </c>
      <c r="E216" s="60">
        <f>E217+E220</f>
        <v>897094.64999999991</v>
      </c>
      <c r="F216" s="60">
        <f t="shared" si="25"/>
        <v>280405.35000000009</v>
      </c>
      <c r="H216" s="62"/>
    </row>
    <row r="217" spans="1:8" s="61" customFormat="1" x14ac:dyDescent="0.2">
      <c r="A217" s="59" t="s">
        <v>195</v>
      </c>
      <c r="B217" s="49">
        <v>200</v>
      </c>
      <c r="C217" s="53" t="s">
        <v>443</v>
      </c>
      <c r="D217" s="60">
        <f>D218+D219</f>
        <v>1117500</v>
      </c>
      <c r="E217" s="60">
        <f>E218+E219</f>
        <v>837094.64999999991</v>
      </c>
      <c r="F217" s="42">
        <f t="shared" si="25"/>
        <v>280405.35000000009</v>
      </c>
      <c r="H217" s="62"/>
    </row>
    <row r="218" spans="1:8" s="61" customFormat="1" x14ac:dyDescent="0.2">
      <c r="A218" s="59" t="s">
        <v>199</v>
      </c>
      <c r="B218" s="49">
        <v>200</v>
      </c>
      <c r="C218" s="53" t="s">
        <v>444</v>
      </c>
      <c r="D218" s="60">
        <v>426300</v>
      </c>
      <c r="E218" s="60">
        <v>269479.15999999997</v>
      </c>
      <c r="F218" s="42">
        <f t="shared" si="25"/>
        <v>156820.84000000003</v>
      </c>
      <c r="H218" s="62"/>
    </row>
    <row r="219" spans="1:8" s="61" customFormat="1" x14ac:dyDescent="0.2">
      <c r="A219" s="59" t="s">
        <v>201</v>
      </c>
      <c r="B219" s="49">
        <v>200</v>
      </c>
      <c r="C219" s="53" t="s">
        <v>445</v>
      </c>
      <c r="D219" s="60">
        <v>691200</v>
      </c>
      <c r="E219" s="60">
        <v>567615.49</v>
      </c>
      <c r="F219" s="42">
        <f t="shared" si="25"/>
        <v>123584.51000000001</v>
      </c>
      <c r="H219" s="62"/>
    </row>
    <row r="220" spans="1:8" s="61" customFormat="1" x14ac:dyDescent="0.2">
      <c r="A220" s="72" t="s">
        <v>229</v>
      </c>
      <c r="B220" s="56">
        <v>200</v>
      </c>
      <c r="C220" s="53" t="s">
        <v>446</v>
      </c>
      <c r="D220" s="60">
        <f>'[1]124_2'!D77</f>
        <v>60000</v>
      </c>
      <c r="E220" s="60">
        <f>'[1]124_2'!E77</f>
        <v>60000</v>
      </c>
      <c r="F220" s="42" t="s">
        <v>237</v>
      </c>
      <c r="H220" s="62"/>
    </row>
    <row r="221" spans="1:8" s="61" customFormat="1" x14ac:dyDescent="0.2">
      <c r="A221" s="59" t="s">
        <v>203</v>
      </c>
      <c r="B221" s="49">
        <v>200</v>
      </c>
      <c r="C221" s="53" t="s">
        <v>447</v>
      </c>
      <c r="D221" s="60">
        <f>D222+D223</f>
        <v>330000</v>
      </c>
      <c r="E221" s="60">
        <f>E222+E223</f>
        <v>328569.11</v>
      </c>
      <c r="F221" s="42">
        <f t="shared" si="25"/>
        <v>1430.890000000014</v>
      </c>
      <c r="H221" s="62"/>
    </row>
    <row r="222" spans="1:8" s="61" customFormat="1" x14ac:dyDescent="0.2">
      <c r="A222" s="59" t="s">
        <v>205</v>
      </c>
      <c r="B222" s="49">
        <v>200</v>
      </c>
      <c r="C222" s="53" t="s">
        <v>448</v>
      </c>
      <c r="D222" s="60">
        <v>194800</v>
      </c>
      <c r="E222" s="60">
        <v>193400</v>
      </c>
      <c r="F222" s="42">
        <f t="shared" si="25"/>
        <v>1400</v>
      </c>
      <c r="H222" s="62"/>
    </row>
    <row r="223" spans="1:8" s="61" customFormat="1" x14ac:dyDescent="0.2">
      <c r="A223" s="59" t="s">
        <v>220</v>
      </c>
      <c r="B223" s="49">
        <v>200</v>
      </c>
      <c r="C223" s="53" t="s">
        <v>449</v>
      </c>
      <c r="D223" s="60">
        <v>135200</v>
      </c>
      <c r="E223" s="60">
        <v>135169.10999999999</v>
      </c>
      <c r="F223" s="42">
        <f t="shared" si="25"/>
        <v>30.89000000001397</v>
      </c>
      <c r="H223" s="62"/>
    </row>
    <row r="224" spans="1:8" x14ac:dyDescent="0.2">
      <c r="A224" s="55" t="s">
        <v>450</v>
      </c>
      <c r="B224" s="49">
        <v>200</v>
      </c>
      <c r="C224" s="50" t="s">
        <v>451</v>
      </c>
      <c r="D224" s="60">
        <f t="shared" ref="D224:E224" si="26">D225</f>
        <v>5159100</v>
      </c>
      <c r="E224" s="60">
        <f t="shared" si="26"/>
        <v>2657369.91</v>
      </c>
      <c r="F224" s="42">
        <f t="shared" si="25"/>
        <v>2501730.09</v>
      </c>
      <c r="H224" s="52"/>
    </row>
    <row r="225" spans="1:8" x14ac:dyDescent="0.2">
      <c r="A225" s="48" t="s">
        <v>452</v>
      </c>
      <c r="B225" s="49">
        <v>200</v>
      </c>
      <c r="C225" s="50" t="s">
        <v>453</v>
      </c>
      <c r="D225" s="51">
        <f>D226</f>
        <v>5159100</v>
      </c>
      <c r="E225" s="51">
        <f>E226</f>
        <v>2657369.91</v>
      </c>
      <c r="F225" s="42">
        <f>D225-E225</f>
        <v>2501730.09</v>
      </c>
      <c r="H225" s="43"/>
    </row>
    <row r="226" spans="1:8" ht="38.25" x14ac:dyDescent="0.2">
      <c r="A226" s="48" t="s">
        <v>454</v>
      </c>
      <c r="B226" s="49">
        <v>200</v>
      </c>
      <c r="C226" s="53" t="s">
        <v>455</v>
      </c>
      <c r="D226" s="51">
        <f>D227+D234</f>
        <v>5159100</v>
      </c>
      <c r="E226" s="51">
        <f>E227+E234</f>
        <v>2657369.91</v>
      </c>
      <c r="F226" s="42">
        <f>D226-E226</f>
        <v>2501730.09</v>
      </c>
      <c r="H226" s="43"/>
    </row>
    <row r="227" spans="1:8" ht="38.25" x14ac:dyDescent="0.2">
      <c r="A227" s="48" t="s">
        <v>456</v>
      </c>
      <c r="B227" s="49">
        <v>200</v>
      </c>
      <c r="C227" s="53" t="s">
        <v>457</v>
      </c>
      <c r="D227" s="51">
        <f>D230</f>
        <v>4407300</v>
      </c>
      <c r="E227" s="51">
        <f>E230</f>
        <v>2250138.71</v>
      </c>
      <c r="F227" s="42">
        <f t="shared" ref="F227:F251" si="27">D227-E227</f>
        <v>2157161.29</v>
      </c>
      <c r="H227" s="43"/>
    </row>
    <row r="228" spans="1:8" ht="25.5" x14ac:dyDescent="0.2">
      <c r="A228" s="48" t="s">
        <v>458</v>
      </c>
      <c r="B228" s="49">
        <v>200</v>
      </c>
      <c r="C228" s="53" t="s">
        <v>459</v>
      </c>
      <c r="D228" s="51">
        <f t="shared" ref="D228:F229" si="28">D229</f>
        <v>4407300</v>
      </c>
      <c r="E228" s="51">
        <f t="shared" si="28"/>
        <v>2250138.71</v>
      </c>
      <c r="F228" s="51">
        <f t="shared" si="28"/>
        <v>2157161.29</v>
      </c>
      <c r="H228" s="43"/>
    </row>
    <row r="229" spans="1:8" x14ac:dyDescent="0.2">
      <c r="A229" s="48" t="s">
        <v>460</v>
      </c>
      <c r="B229" s="49">
        <v>200</v>
      </c>
      <c r="C229" s="53" t="s">
        <v>461</v>
      </c>
      <c r="D229" s="51">
        <f t="shared" si="28"/>
        <v>4407300</v>
      </c>
      <c r="E229" s="51">
        <f t="shared" si="28"/>
        <v>2250138.71</v>
      </c>
      <c r="F229" s="51">
        <f t="shared" si="28"/>
        <v>2157161.29</v>
      </c>
      <c r="H229" s="43"/>
    </row>
    <row r="230" spans="1:8" ht="51" x14ac:dyDescent="0.2">
      <c r="A230" s="48" t="s">
        <v>462</v>
      </c>
      <c r="B230" s="49">
        <v>200</v>
      </c>
      <c r="C230" s="53" t="s">
        <v>463</v>
      </c>
      <c r="D230" s="51">
        <f>D232</f>
        <v>4407300</v>
      </c>
      <c r="E230" s="51">
        <f>E232</f>
        <v>2250138.71</v>
      </c>
      <c r="F230" s="42">
        <f t="shared" si="27"/>
        <v>2157161.29</v>
      </c>
      <c r="H230" s="43"/>
    </row>
    <row r="231" spans="1:8" x14ac:dyDescent="0.2">
      <c r="A231" s="48" t="s">
        <v>156</v>
      </c>
      <c r="B231" s="49"/>
      <c r="C231" s="53" t="s">
        <v>464</v>
      </c>
      <c r="D231" s="51">
        <f>D232</f>
        <v>4407300</v>
      </c>
      <c r="E231" s="51">
        <f>E232</f>
        <v>2250138.71</v>
      </c>
      <c r="F231" s="42">
        <f t="shared" si="27"/>
        <v>2157161.29</v>
      </c>
      <c r="H231" s="43"/>
    </row>
    <row r="232" spans="1:8" x14ac:dyDescent="0.2">
      <c r="A232" s="48" t="s">
        <v>465</v>
      </c>
      <c r="B232" s="49">
        <v>200</v>
      </c>
      <c r="C232" s="53" t="s">
        <v>466</v>
      </c>
      <c r="D232" s="54">
        <f>D233</f>
        <v>4407300</v>
      </c>
      <c r="E232" s="54">
        <f>E233</f>
        <v>2250138.71</v>
      </c>
      <c r="F232" s="42">
        <f t="shared" si="27"/>
        <v>2157161.29</v>
      </c>
      <c r="H232" s="43"/>
    </row>
    <row r="233" spans="1:8" ht="25.5" x14ac:dyDescent="0.2">
      <c r="A233" s="48" t="s">
        <v>467</v>
      </c>
      <c r="B233" s="49">
        <v>200</v>
      </c>
      <c r="C233" s="53" t="s">
        <v>468</v>
      </c>
      <c r="D233" s="60">
        <v>4407300</v>
      </c>
      <c r="E233" s="60">
        <v>2250138.71</v>
      </c>
      <c r="F233" s="42">
        <f t="shared" si="27"/>
        <v>2157161.29</v>
      </c>
      <c r="H233" s="43"/>
    </row>
    <row r="234" spans="1:8" ht="51" x14ac:dyDescent="0.2">
      <c r="A234" s="48" t="s">
        <v>469</v>
      </c>
      <c r="B234" s="49">
        <v>200</v>
      </c>
      <c r="C234" s="53" t="s">
        <v>470</v>
      </c>
      <c r="D234" s="60">
        <f>D237</f>
        <v>751800</v>
      </c>
      <c r="E234" s="60">
        <f>E235</f>
        <v>407231.2</v>
      </c>
      <c r="F234" s="42">
        <f t="shared" si="27"/>
        <v>344568.8</v>
      </c>
      <c r="H234" s="43"/>
    </row>
    <row r="235" spans="1:8" ht="25.5" x14ac:dyDescent="0.2">
      <c r="A235" s="48" t="s">
        <v>458</v>
      </c>
      <c r="B235" s="49">
        <v>200</v>
      </c>
      <c r="C235" s="53" t="s">
        <v>471</v>
      </c>
      <c r="D235" s="60">
        <f t="shared" ref="D235:F236" si="29">D236</f>
        <v>751800</v>
      </c>
      <c r="E235" s="60">
        <f t="shared" si="29"/>
        <v>407231.2</v>
      </c>
      <c r="F235" s="60">
        <f t="shared" si="29"/>
        <v>344568.8</v>
      </c>
      <c r="H235" s="43"/>
    </row>
    <row r="236" spans="1:8" x14ac:dyDescent="0.2">
      <c r="A236" s="48" t="s">
        <v>460</v>
      </c>
      <c r="B236" s="49">
        <v>200</v>
      </c>
      <c r="C236" s="53" t="s">
        <v>472</v>
      </c>
      <c r="D236" s="60">
        <f t="shared" si="29"/>
        <v>751800</v>
      </c>
      <c r="E236" s="60">
        <f t="shared" si="29"/>
        <v>407231.2</v>
      </c>
      <c r="F236" s="60">
        <f t="shared" si="29"/>
        <v>344568.8</v>
      </c>
      <c r="H236" s="43"/>
    </row>
    <row r="237" spans="1:8" ht="51" x14ac:dyDescent="0.2">
      <c r="A237" s="48" t="s">
        <v>462</v>
      </c>
      <c r="B237" s="49">
        <v>200</v>
      </c>
      <c r="C237" s="53" t="s">
        <v>473</v>
      </c>
      <c r="D237" s="58">
        <f>D239</f>
        <v>751800</v>
      </c>
      <c r="E237" s="58">
        <f>E239</f>
        <v>407231.2</v>
      </c>
      <c r="F237" s="42">
        <f t="shared" si="27"/>
        <v>344568.8</v>
      </c>
      <c r="H237" s="43"/>
    </row>
    <row r="238" spans="1:8" x14ac:dyDescent="0.2">
      <c r="A238" s="48" t="s">
        <v>156</v>
      </c>
      <c r="B238" s="49">
        <v>200</v>
      </c>
      <c r="C238" s="53" t="s">
        <v>474</v>
      </c>
      <c r="D238" s="58">
        <f>D239</f>
        <v>751800</v>
      </c>
      <c r="E238" s="58">
        <f>E239</f>
        <v>407231.2</v>
      </c>
      <c r="F238" s="42">
        <f t="shared" si="27"/>
        <v>344568.8</v>
      </c>
      <c r="H238" s="43"/>
    </row>
    <row r="239" spans="1:8" x14ac:dyDescent="0.2">
      <c r="A239" s="48" t="s">
        <v>465</v>
      </c>
      <c r="B239" s="49">
        <v>200</v>
      </c>
      <c r="C239" s="53" t="s">
        <v>475</v>
      </c>
      <c r="D239" s="58">
        <f>D240</f>
        <v>751800</v>
      </c>
      <c r="E239" s="58">
        <f>E240</f>
        <v>407231.2</v>
      </c>
      <c r="F239" s="42">
        <f t="shared" si="27"/>
        <v>344568.8</v>
      </c>
      <c r="H239" s="43"/>
    </row>
    <row r="240" spans="1:8" ht="25.5" x14ac:dyDescent="0.2">
      <c r="A240" s="48" t="s">
        <v>467</v>
      </c>
      <c r="B240" s="49">
        <v>200</v>
      </c>
      <c r="C240" s="53" t="s">
        <v>476</v>
      </c>
      <c r="D240" s="58">
        <v>751800</v>
      </c>
      <c r="E240" s="58">
        <v>407231.2</v>
      </c>
      <c r="F240" s="42">
        <f t="shared" si="27"/>
        <v>344568.8</v>
      </c>
      <c r="H240" s="43"/>
    </row>
    <row r="241" spans="1:9" x14ac:dyDescent="0.2">
      <c r="A241" s="48" t="s">
        <v>477</v>
      </c>
      <c r="B241" s="49">
        <v>200</v>
      </c>
      <c r="C241" s="53" t="s">
        <v>478</v>
      </c>
      <c r="D241" s="60">
        <f>D242</f>
        <v>152800</v>
      </c>
      <c r="E241" s="60">
        <f>E242</f>
        <v>84237.53</v>
      </c>
      <c r="F241" s="42">
        <f t="shared" si="27"/>
        <v>68562.47</v>
      </c>
      <c r="H241" s="43"/>
    </row>
    <row r="242" spans="1:9" x14ac:dyDescent="0.2">
      <c r="A242" s="48" t="s">
        <v>479</v>
      </c>
      <c r="B242" s="49">
        <v>200</v>
      </c>
      <c r="C242" s="53" t="s">
        <v>480</v>
      </c>
      <c r="D242" s="60">
        <f>D244</f>
        <v>152800</v>
      </c>
      <c r="E242" s="60">
        <f>E244</f>
        <v>84237.53</v>
      </c>
      <c r="F242" s="42">
        <f t="shared" si="27"/>
        <v>68562.47</v>
      </c>
      <c r="H242" s="43"/>
    </row>
    <row r="243" spans="1:9" x14ac:dyDescent="0.2">
      <c r="A243" s="48" t="s">
        <v>366</v>
      </c>
      <c r="B243" s="49">
        <v>200</v>
      </c>
      <c r="C243" s="53" t="s">
        <v>481</v>
      </c>
      <c r="D243" s="60">
        <f>D244</f>
        <v>152800</v>
      </c>
      <c r="E243" s="60">
        <f>E244</f>
        <v>84237.53</v>
      </c>
      <c r="F243" s="42">
        <f t="shared" si="27"/>
        <v>68562.47</v>
      </c>
      <c r="H243" s="43"/>
    </row>
    <row r="244" spans="1:9" ht="38.25" x14ac:dyDescent="0.2">
      <c r="A244" s="48" t="s">
        <v>482</v>
      </c>
      <c r="B244" s="49">
        <v>200</v>
      </c>
      <c r="C244" s="53" t="s">
        <v>483</v>
      </c>
      <c r="D244" s="60">
        <f>D247</f>
        <v>152800</v>
      </c>
      <c r="E244" s="60">
        <f>E247</f>
        <v>84237.53</v>
      </c>
      <c r="F244" s="42">
        <f t="shared" si="27"/>
        <v>68562.47</v>
      </c>
      <c r="H244" s="43"/>
    </row>
    <row r="245" spans="1:9" ht="25.5" x14ac:dyDescent="0.2">
      <c r="A245" s="59" t="s">
        <v>188</v>
      </c>
      <c r="B245" s="49">
        <v>200</v>
      </c>
      <c r="C245" s="53" t="s">
        <v>484</v>
      </c>
      <c r="D245" s="60">
        <f t="shared" ref="D245:F246" si="30">D246</f>
        <v>152800</v>
      </c>
      <c r="E245" s="60">
        <f t="shared" si="30"/>
        <v>84237.53</v>
      </c>
      <c r="F245" s="60">
        <f t="shared" si="30"/>
        <v>68562.47</v>
      </c>
      <c r="H245" s="43"/>
    </row>
    <row r="246" spans="1:9" ht="25.5" x14ac:dyDescent="0.2">
      <c r="A246" s="59" t="s">
        <v>360</v>
      </c>
      <c r="B246" s="49">
        <v>200</v>
      </c>
      <c r="C246" s="53" t="s">
        <v>485</v>
      </c>
      <c r="D246" s="60">
        <f t="shared" si="30"/>
        <v>152800</v>
      </c>
      <c r="E246" s="60">
        <f t="shared" si="30"/>
        <v>84237.53</v>
      </c>
      <c r="F246" s="60">
        <f t="shared" si="30"/>
        <v>68562.47</v>
      </c>
      <c r="H246" s="43"/>
    </row>
    <row r="247" spans="1:9" ht="25.5" x14ac:dyDescent="0.2">
      <c r="A247" s="59" t="s">
        <v>207</v>
      </c>
      <c r="B247" s="49">
        <v>200</v>
      </c>
      <c r="C247" s="53" t="s">
        <v>486</v>
      </c>
      <c r="D247" s="60">
        <f>D248+D250</f>
        <v>152800</v>
      </c>
      <c r="E247" s="60">
        <f>E248+E250</f>
        <v>84237.53</v>
      </c>
      <c r="F247" s="60">
        <f>F248+F250</f>
        <v>68562.47</v>
      </c>
      <c r="H247" s="43"/>
    </row>
    <row r="248" spans="1:9" x14ac:dyDescent="0.2">
      <c r="A248" s="59" t="s">
        <v>156</v>
      </c>
      <c r="B248" s="49">
        <v>200</v>
      </c>
      <c r="C248" s="53" t="s">
        <v>487</v>
      </c>
      <c r="D248" s="60">
        <f>D249</f>
        <v>1300</v>
      </c>
      <c r="E248" s="60">
        <f>E249</f>
        <v>1287.53</v>
      </c>
      <c r="F248" s="60">
        <f>F249</f>
        <v>12.470000000000027</v>
      </c>
      <c r="H248" s="43"/>
    </row>
    <row r="249" spans="1:9" x14ac:dyDescent="0.2">
      <c r="A249" s="59" t="s">
        <v>488</v>
      </c>
      <c r="B249" s="49">
        <v>200</v>
      </c>
      <c r="C249" s="53" t="s">
        <v>489</v>
      </c>
      <c r="D249" s="60">
        <f>'[1]124_2'!D82</f>
        <v>1300</v>
      </c>
      <c r="E249" s="60">
        <f>'[1]124_2'!E82</f>
        <v>1287.53</v>
      </c>
      <c r="F249" s="42">
        <f t="shared" si="27"/>
        <v>12.470000000000027</v>
      </c>
      <c r="H249" s="43"/>
      <c r="I249" s="103"/>
    </row>
    <row r="250" spans="1:9" x14ac:dyDescent="0.2">
      <c r="A250" s="59" t="s">
        <v>203</v>
      </c>
      <c r="B250" s="49">
        <v>200</v>
      </c>
      <c r="C250" s="53" t="s">
        <v>490</v>
      </c>
      <c r="D250" s="60">
        <f>D251</f>
        <v>151500</v>
      </c>
      <c r="E250" s="60">
        <f>E251</f>
        <v>82950</v>
      </c>
      <c r="F250" s="42">
        <f t="shared" si="27"/>
        <v>68550</v>
      </c>
      <c r="H250" s="43"/>
      <c r="I250" s="103"/>
    </row>
    <row r="251" spans="1:9" x14ac:dyDescent="0.2">
      <c r="A251" s="59" t="s">
        <v>220</v>
      </c>
      <c r="B251" s="49">
        <v>200</v>
      </c>
      <c r="C251" s="53" t="s">
        <v>491</v>
      </c>
      <c r="D251" s="60">
        <v>151500</v>
      </c>
      <c r="E251" s="60">
        <v>82950</v>
      </c>
      <c r="F251" s="42">
        <f t="shared" si="27"/>
        <v>68550</v>
      </c>
      <c r="H251" s="43"/>
    </row>
    <row r="252" spans="1:9" x14ac:dyDescent="0.2">
      <c r="A252" s="104" t="s">
        <v>492</v>
      </c>
      <c r="B252" s="49">
        <v>450</v>
      </c>
      <c r="C252" s="105" t="s">
        <v>23</v>
      </c>
      <c r="D252" s="51">
        <f>'[1]117_1'!D14-'[1]117_2'!D4</f>
        <v>-2384100</v>
      </c>
      <c r="E252" s="51">
        <f>'д-ды'!E15-'р-ды'!E4</f>
        <v>-841074.59999999963</v>
      </c>
      <c r="F252" s="106" t="s">
        <v>23</v>
      </c>
      <c r="H252" s="43"/>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topLeftCell="A22" workbookViewId="0">
      <selection activeCell="A42" sqref="A42"/>
    </sheetView>
  </sheetViews>
  <sheetFormatPr defaultRowHeight="15" x14ac:dyDescent="0.25"/>
  <cols>
    <col min="1" max="1" width="29.5703125" customWidth="1"/>
    <col min="2" max="2" width="4.7109375" customWidth="1"/>
    <col min="3" max="3" width="25.42578125" customWidth="1"/>
    <col min="4" max="4" width="11.85546875" customWidth="1"/>
    <col min="5" max="5" width="12.28515625" customWidth="1"/>
    <col min="6" max="6" width="14.140625" customWidth="1"/>
    <col min="257" max="257" width="29.5703125" customWidth="1"/>
    <col min="258" max="258" width="4.7109375" customWidth="1"/>
    <col min="259" max="259" width="25.42578125" customWidth="1"/>
    <col min="260" max="260" width="11.85546875" customWidth="1"/>
    <col min="261" max="261" width="12.28515625" customWidth="1"/>
    <col min="262" max="262" width="14.140625" customWidth="1"/>
    <col min="513" max="513" width="29.5703125" customWidth="1"/>
    <col min="514" max="514" width="4.7109375" customWidth="1"/>
    <col min="515" max="515" width="25.42578125" customWidth="1"/>
    <col min="516" max="516" width="11.85546875" customWidth="1"/>
    <col min="517" max="517" width="12.28515625" customWidth="1"/>
    <col min="518" max="518" width="14.140625" customWidth="1"/>
    <col min="769" max="769" width="29.5703125" customWidth="1"/>
    <col min="770" max="770" width="4.7109375" customWidth="1"/>
    <col min="771" max="771" width="25.42578125" customWidth="1"/>
    <col min="772" max="772" width="11.85546875" customWidth="1"/>
    <col min="773" max="773" width="12.28515625" customWidth="1"/>
    <col min="774" max="774" width="14.140625" customWidth="1"/>
    <col min="1025" max="1025" width="29.5703125" customWidth="1"/>
    <col min="1026" max="1026" width="4.7109375" customWidth="1"/>
    <col min="1027" max="1027" width="25.42578125" customWidth="1"/>
    <col min="1028" max="1028" width="11.85546875" customWidth="1"/>
    <col min="1029" max="1029" width="12.28515625" customWidth="1"/>
    <col min="1030" max="1030" width="14.140625" customWidth="1"/>
    <col min="1281" max="1281" width="29.5703125" customWidth="1"/>
    <col min="1282" max="1282" width="4.7109375" customWidth="1"/>
    <col min="1283" max="1283" width="25.42578125" customWidth="1"/>
    <col min="1284" max="1284" width="11.85546875" customWidth="1"/>
    <col min="1285" max="1285" width="12.28515625" customWidth="1"/>
    <col min="1286" max="1286" width="14.140625" customWidth="1"/>
    <col min="1537" max="1537" width="29.5703125" customWidth="1"/>
    <col min="1538" max="1538" width="4.7109375" customWidth="1"/>
    <col min="1539" max="1539" width="25.42578125" customWidth="1"/>
    <col min="1540" max="1540" width="11.85546875" customWidth="1"/>
    <col min="1541" max="1541" width="12.28515625" customWidth="1"/>
    <col min="1542" max="1542" width="14.140625" customWidth="1"/>
    <col min="1793" max="1793" width="29.5703125" customWidth="1"/>
    <col min="1794" max="1794" width="4.7109375" customWidth="1"/>
    <col min="1795" max="1795" width="25.42578125" customWidth="1"/>
    <col min="1796" max="1796" width="11.85546875" customWidth="1"/>
    <col min="1797" max="1797" width="12.28515625" customWidth="1"/>
    <col min="1798" max="1798" width="14.140625" customWidth="1"/>
    <col min="2049" max="2049" width="29.5703125" customWidth="1"/>
    <col min="2050" max="2050" width="4.7109375" customWidth="1"/>
    <col min="2051" max="2051" width="25.42578125" customWidth="1"/>
    <col min="2052" max="2052" width="11.85546875" customWidth="1"/>
    <col min="2053" max="2053" width="12.28515625" customWidth="1"/>
    <col min="2054" max="2054" width="14.140625" customWidth="1"/>
    <col min="2305" max="2305" width="29.5703125" customWidth="1"/>
    <col min="2306" max="2306" width="4.7109375" customWidth="1"/>
    <col min="2307" max="2307" width="25.42578125" customWidth="1"/>
    <col min="2308" max="2308" width="11.85546875" customWidth="1"/>
    <col min="2309" max="2309" width="12.28515625" customWidth="1"/>
    <col min="2310" max="2310" width="14.140625" customWidth="1"/>
    <col min="2561" max="2561" width="29.5703125" customWidth="1"/>
    <col min="2562" max="2562" width="4.7109375" customWidth="1"/>
    <col min="2563" max="2563" width="25.42578125" customWidth="1"/>
    <col min="2564" max="2564" width="11.85546875" customWidth="1"/>
    <col min="2565" max="2565" width="12.28515625" customWidth="1"/>
    <col min="2566" max="2566" width="14.140625" customWidth="1"/>
    <col min="2817" max="2817" width="29.5703125" customWidth="1"/>
    <col min="2818" max="2818" width="4.7109375" customWidth="1"/>
    <col min="2819" max="2819" width="25.42578125" customWidth="1"/>
    <col min="2820" max="2820" width="11.85546875" customWidth="1"/>
    <col min="2821" max="2821" width="12.28515625" customWidth="1"/>
    <col min="2822" max="2822" width="14.140625" customWidth="1"/>
    <col min="3073" max="3073" width="29.5703125" customWidth="1"/>
    <col min="3074" max="3074" width="4.7109375" customWidth="1"/>
    <col min="3075" max="3075" width="25.42578125" customWidth="1"/>
    <col min="3076" max="3076" width="11.85546875" customWidth="1"/>
    <col min="3077" max="3077" width="12.28515625" customWidth="1"/>
    <col min="3078" max="3078" width="14.140625" customWidth="1"/>
    <col min="3329" max="3329" width="29.5703125" customWidth="1"/>
    <col min="3330" max="3330" width="4.7109375" customWidth="1"/>
    <col min="3331" max="3331" width="25.42578125" customWidth="1"/>
    <col min="3332" max="3332" width="11.85546875" customWidth="1"/>
    <col min="3333" max="3333" width="12.28515625" customWidth="1"/>
    <col min="3334" max="3334" width="14.140625" customWidth="1"/>
    <col min="3585" max="3585" width="29.5703125" customWidth="1"/>
    <col min="3586" max="3586" width="4.7109375" customWidth="1"/>
    <col min="3587" max="3587" width="25.42578125" customWidth="1"/>
    <col min="3588" max="3588" width="11.85546875" customWidth="1"/>
    <col min="3589" max="3589" width="12.28515625" customWidth="1"/>
    <col min="3590" max="3590" width="14.140625" customWidth="1"/>
    <col min="3841" max="3841" width="29.5703125" customWidth="1"/>
    <col min="3842" max="3842" width="4.7109375" customWidth="1"/>
    <col min="3843" max="3843" width="25.42578125" customWidth="1"/>
    <col min="3844" max="3844" width="11.85546875" customWidth="1"/>
    <col min="3845" max="3845" width="12.28515625" customWidth="1"/>
    <col min="3846" max="3846" width="14.140625" customWidth="1"/>
    <col min="4097" max="4097" width="29.5703125" customWidth="1"/>
    <col min="4098" max="4098" width="4.7109375" customWidth="1"/>
    <col min="4099" max="4099" width="25.42578125" customWidth="1"/>
    <col min="4100" max="4100" width="11.85546875" customWidth="1"/>
    <col min="4101" max="4101" width="12.28515625" customWidth="1"/>
    <col min="4102" max="4102" width="14.140625" customWidth="1"/>
    <col min="4353" max="4353" width="29.5703125" customWidth="1"/>
    <col min="4354" max="4354" width="4.7109375" customWidth="1"/>
    <col min="4355" max="4355" width="25.42578125" customWidth="1"/>
    <col min="4356" max="4356" width="11.85546875" customWidth="1"/>
    <col min="4357" max="4357" width="12.28515625" customWidth="1"/>
    <col min="4358" max="4358" width="14.140625" customWidth="1"/>
    <col min="4609" max="4609" width="29.5703125" customWidth="1"/>
    <col min="4610" max="4610" width="4.7109375" customWidth="1"/>
    <col min="4611" max="4611" width="25.42578125" customWidth="1"/>
    <col min="4612" max="4612" width="11.85546875" customWidth="1"/>
    <col min="4613" max="4613" width="12.28515625" customWidth="1"/>
    <col min="4614" max="4614" width="14.140625" customWidth="1"/>
    <col min="4865" max="4865" width="29.5703125" customWidth="1"/>
    <col min="4866" max="4866" width="4.7109375" customWidth="1"/>
    <col min="4867" max="4867" width="25.42578125" customWidth="1"/>
    <col min="4868" max="4868" width="11.85546875" customWidth="1"/>
    <col min="4869" max="4869" width="12.28515625" customWidth="1"/>
    <col min="4870" max="4870" width="14.140625" customWidth="1"/>
    <col min="5121" max="5121" width="29.5703125" customWidth="1"/>
    <col min="5122" max="5122" width="4.7109375" customWidth="1"/>
    <col min="5123" max="5123" width="25.42578125" customWidth="1"/>
    <col min="5124" max="5124" width="11.85546875" customWidth="1"/>
    <col min="5125" max="5125" width="12.28515625" customWidth="1"/>
    <col min="5126" max="5126" width="14.140625" customWidth="1"/>
    <col min="5377" max="5377" width="29.5703125" customWidth="1"/>
    <col min="5378" max="5378" width="4.7109375" customWidth="1"/>
    <col min="5379" max="5379" width="25.42578125" customWidth="1"/>
    <col min="5380" max="5380" width="11.85546875" customWidth="1"/>
    <col min="5381" max="5381" width="12.28515625" customWidth="1"/>
    <col min="5382" max="5382" width="14.140625" customWidth="1"/>
    <col min="5633" max="5633" width="29.5703125" customWidth="1"/>
    <col min="5634" max="5634" width="4.7109375" customWidth="1"/>
    <col min="5635" max="5635" width="25.42578125" customWidth="1"/>
    <col min="5636" max="5636" width="11.85546875" customWidth="1"/>
    <col min="5637" max="5637" width="12.28515625" customWidth="1"/>
    <col min="5638" max="5638" width="14.140625" customWidth="1"/>
    <col min="5889" max="5889" width="29.5703125" customWidth="1"/>
    <col min="5890" max="5890" width="4.7109375" customWidth="1"/>
    <col min="5891" max="5891" width="25.42578125" customWidth="1"/>
    <col min="5892" max="5892" width="11.85546875" customWidth="1"/>
    <col min="5893" max="5893" width="12.28515625" customWidth="1"/>
    <col min="5894" max="5894" width="14.140625" customWidth="1"/>
    <col min="6145" max="6145" width="29.5703125" customWidth="1"/>
    <col min="6146" max="6146" width="4.7109375" customWidth="1"/>
    <col min="6147" max="6147" width="25.42578125" customWidth="1"/>
    <col min="6148" max="6148" width="11.85546875" customWidth="1"/>
    <col min="6149" max="6149" width="12.28515625" customWidth="1"/>
    <col min="6150" max="6150" width="14.140625" customWidth="1"/>
    <col min="6401" max="6401" width="29.5703125" customWidth="1"/>
    <col min="6402" max="6402" width="4.7109375" customWidth="1"/>
    <col min="6403" max="6403" width="25.42578125" customWidth="1"/>
    <col min="6404" max="6404" width="11.85546875" customWidth="1"/>
    <col min="6405" max="6405" width="12.28515625" customWidth="1"/>
    <col min="6406" max="6406" width="14.140625" customWidth="1"/>
    <col min="6657" max="6657" width="29.5703125" customWidth="1"/>
    <col min="6658" max="6658" width="4.7109375" customWidth="1"/>
    <col min="6659" max="6659" width="25.42578125" customWidth="1"/>
    <col min="6660" max="6660" width="11.85546875" customWidth="1"/>
    <col min="6661" max="6661" width="12.28515625" customWidth="1"/>
    <col min="6662" max="6662" width="14.140625" customWidth="1"/>
    <col min="6913" max="6913" width="29.5703125" customWidth="1"/>
    <col min="6914" max="6914" width="4.7109375" customWidth="1"/>
    <col min="6915" max="6915" width="25.42578125" customWidth="1"/>
    <col min="6916" max="6916" width="11.85546875" customWidth="1"/>
    <col min="6917" max="6917" width="12.28515625" customWidth="1"/>
    <col min="6918" max="6918" width="14.140625" customWidth="1"/>
    <col min="7169" max="7169" width="29.5703125" customWidth="1"/>
    <col min="7170" max="7170" width="4.7109375" customWidth="1"/>
    <col min="7171" max="7171" width="25.42578125" customWidth="1"/>
    <col min="7172" max="7172" width="11.85546875" customWidth="1"/>
    <col min="7173" max="7173" width="12.28515625" customWidth="1"/>
    <col min="7174" max="7174" width="14.140625" customWidth="1"/>
    <col min="7425" max="7425" width="29.5703125" customWidth="1"/>
    <col min="7426" max="7426" width="4.7109375" customWidth="1"/>
    <col min="7427" max="7427" width="25.42578125" customWidth="1"/>
    <col min="7428" max="7428" width="11.85546875" customWidth="1"/>
    <col min="7429" max="7429" width="12.28515625" customWidth="1"/>
    <col min="7430" max="7430" width="14.140625" customWidth="1"/>
    <col min="7681" max="7681" width="29.5703125" customWidth="1"/>
    <col min="7682" max="7682" width="4.7109375" customWidth="1"/>
    <col min="7683" max="7683" width="25.42578125" customWidth="1"/>
    <col min="7684" max="7684" width="11.85546875" customWidth="1"/>
    <col min="7685" max="7685" width="12.28515625" customWidth="1"/>
    <col min="7686" max="7686" width="14.140625" customWidth="1"/>
    <col min="7937" max="7937" width="29.5703125" customWidth="1"/>
    <col min="7938" max="7938" width="4.7109375" customWidth="1"/>
    <col min="7939" max="7939" width="25.42578125" customWidth="1"/>
    <col min="7940" max="7940" width="11.85546875" customWidth="1"/>
    <col min="7941" max="7941" width="12.28515625" customWidth="1"/>
    <col min="7942" max="7942" width="14.140625" customWidth="1"/>
    <col min="8193" max="8193" width="29.5703125" customWidth="1"/>
    <col min="8194" max="8194" width="4.7109375" customWidth="1"/>
    <col min="8195" max="8195" width="25.42578125" customWidth="1"/>
    <col min="8196" max="8196" width="11.85546875" customWidth="1"/>
    <col min="8197" max="8197" width="12.28515625" customWidth="1"/>
    <col min="8198" max="8198" width="14.140625" customWidth="1"/>
    <col min="8449" max="8449" width="29.5703125" customWidth="1"/>
    <col min="8450" max="8450" width="4.7109375" customWidth="1"/>
    <col min="8451" max="8451" width="25.42578125" customWidth="1"/>
    <col min="8452" max="8452" width="11.85546875" customWidth="1"/>
    <col min="8453" max="8453" width="12.28515625" customWidth="1"/>
    <col min="8454" max="8454" width="14.140625" customWidth="1"/>
    <col min="8705" max="8705" width="29.5703125" customWidth="1"/>
    <col min="8706" max="8706" width="4.7109375" customWidth="1"/>
    <col min="8707" max="8707" width="25.42578125" customWidth="1"/>
    <col min="8708" max="8708" width="11.85546875" customWidth="1"/>
    <col min="8709" max="8709" width="12.28515625" customWidth="1"/>
    <col min="8710" max="8710" width="14.140625" customWidth="1"/>
    <col min="8961" max="8961" width="29.5703125" customWidth="1"/>
    <col min="8962" max="8962" width="4.7109375" customWidth="1"/>
    <col min="8963" max="8963" width="25.42578125" customWidth="1"/>
    <col min="8964" max="8964" width="11.85546875" customWidth="1"/>
    <col min="8965" max="8965" width="12.28515625" customWidth="1"/>
    <col min="8966" max="8966" width="14.140625" customWidth="1"/>
    <col min="9217" max="9217" width="29.5703125" customWidth="1"/>
    <col min="9218" max="9218" width="4.7109375" customWidth="1"/>
    <col min="9219" max="9219" width="25.42578125" customWidth="1"/>
    <col min="9220" max="9220" width="11.85546875" customWidth="1"/>
    <col min="9221" max="9221" width="12.28515625" customWidth="1"/>
    <col min="9222" max="9222" width="14.140625" customWidth="1"/>
    <col min="9473" max="9473" width="29.5703125" customWidth="1"/>
    <col min="9474" max="9474" width="4.7109375" customWidth="1"/>
    <col min="9475" max="9475" width="25.42578125" customWidth="1"/>
    <col min="9476" max="9476" width="11.85546875" customWidth="1"/>
    <col min="9477" max="9477" width="12.28515625" customWidth="1"/>
    <col min="9478" max="9478" width="14.140625" customWidth="1"/>
    <col min="9729" max="9729" width="29.5703125" customWidth="1"/>
    <col min="9730" max="9730" width="4.7109375" customWidth="1"/>
    <col min="9731" max="9731" width="25.42578125" customWidth="1"/>
    <col min="9732" max="9732" width="11.85546875" customWidth="1"/>
    <col min="9733" max="9733" width="12.28515625" customWidth="1"/>
    <col min="9734" max="9734" width="14.140625" customWidth="1"/>
    <col min="9985" max="9985" width="29.5703125" customWidth="1"/>
    <col min="9986" max="9986" width="4.7109375" customWidth="1"/>
    <col min="9987" max="9987" width="25.42578125" customWidth="1"/>
    <col min="9988" max="9988" width="11.85546875" customWidth="1"/>
    <col min="9989" max="9989" width="12.28515625" customWidth="1"/>
    <col min="9990" max="9990" width="14.140625" customWidth="1"/>
    <col min="10241" max="10241" width="29.5703125" customWidth="1"/>
    <col min="10242" max="10242" width="4.7109375" customWidth="1"/>
    <col min="10243" max="10243" width="25.42578125" customWidth="1"/>
    <col min="10244" max="10244" width="11.85546875" customWidth="1"/>
    <col min="10245" max="10245" width="12.28515625" customWidth="1"/>
    <col min="10246" max="10246" width="14.140625" customWidth="1"/>
    <col min="10497" max="10497" width="29.5703125" customWidth="1"/>
    <col min="10498" max="10498" width="4.7109375" customWidth="1"/>
    <col min="10499" max="10499" width="25.42578125" customWidth="1"/>
    <col min="10500" max="10500" width="11.85546875" customWidth="1"/>
    <col min="10501" max="10501" width="12.28515625" customWidth="1"/>
    <col min="10502" max="10502" width="14.140625" customWidth="1"/>
    <col min="10753" max="10753" width="29.5703125" customWidth="1"/>
    <col min="10754" max="10754" width="4.7109375" customWidth="1"/>
    <col min="10755" max="10755" width="25.42578125" customWidth="1"/>
    <col min="10756" max="10756" width="11.85546875" customWidth="1"/>
    <col min="10757" max="10757" width="12.28515625" customWidth="1"/>
    <col min="10758" max="10758" width="14.140625" customWidth="1"/>
    <col min="11009" max="11009" width="29.5703125" customWidth="1"/>
    <col min="11010" max="11010" width="4.7109375" customWidth="1"/>
    <col min="11011" max="11011" width="25.42578125" customWidth="1"/>
    <col min="11012" max="11012" width="11.85546875" customWidth="1"/>
    <col min="11013" max="11013" width="12.28515625" customWidth="1"/>
    <col min="11014" max="11014" width="14.140625" customWidth="1"/>
    <col min="11265" max="11265" width="29.5703125" customWidth="1"/>
    <col min="11266" max="11266" width="4.7109375" customWidth="1"/>
    <col min="11267" max="11267" width="25.42578125" customWidth="1"/>
    <col min="11268" max="11268" width="11.85546875" customWidth="1"/>
    <col min="11269" max="11269" width="12.28515625" customWidth="1"/>
    <col min="11270" max="11270" width="14.140625" customWidth="1"/>
    <col min="11521" max="11521" width="29.5703125" customWidth="1"/>
    <col min="11522" max="11522" width="4.7109375" customWidth="1"/>
    <col min="11523" max="11523" width="25.42578125" customWidth="1"/>
    <col min="11524" max="11524" width="11.85546875" customWidth="1"/>
    <col min="11525" max="11525" width="12.28515625" customWidth="1"/>
    <col min="11526" max="11526" width="14.140625" customWidth="1"/>
    <col min="11777" max="11777" width="29.5703125" customWidth="1"/>
    <col min="11778" max="11778" width="4.7109375" customWidth="1"/>
    <col min="11779" max="11779" width="25.42578125" customWidth="1"/>
    <col min="11780" max="11780" width="11.85546875" customWidth="1"/>
    <col min="11781" max="11781" width="12.28515625" customWidth="1"/>
    <col min="11782" max="11782" width="14.140625" customWidth="1"/>
    <col min="12033" max="12033" width="29.5703125" customWidth="1"/>
    <col min="12034" max="12034" width="4.7109375" customWidth="1"/>
    <col min="12035" max="12035" width="25.42578125" customWidth="1"/>
    <col min="12036" max="12036" width="11.85546875" customWidth="1"/>
    <col min="12037" max="12037" width="12.28515625" customWidth="1"/>
    <col min="12038" max="12038" width="14.140625" customWidth="1"/>
    <col min="12289" max="12289" width="29.5703125" customWidth="1"/>
    <col min="12290" max="12290" width="4.7109375" customWidth="1"/>
    <col min="12291" max="12291" width="25.42578125" customWidth="1"/>
    <col min="12292" max="12292" width="11.85546875" customWidth="1"/>
    <col min="12293" max="12293" width="12.28515625" customWidth="1"/>
    <col min="12294" max="12294" width="14.140625" customWidth="1"/>
    <col min="12545" max="12545" width="29.5703125" customWidth="1"/>
    <col min="12546" max="12546" width="4.7109375" customWidth="1"/>
    <col min="12547" max="12547" width="25.42578125" customWidth="1"/>
    <col min="12548" max="12548" width="11.85546875" customWidth="1"/>
    <col min="12549" max="12549" width="12.28515625" customWidth="1"/>
    <col min="12550" max="12550" width="14.140625" customWidth="1"/>
    <col min="12801" max="12801" width="29.5703125" customWidth="1"/>
    <col min="12802" max="12802" width="4.7109375" customWidth="1"/>
    <col min="12803" max="12803" width="25.42578125" customWidth="1"/>
    <col min="12804" max="12804" width="11.85546875" customWidth="1"/>
    <col min="12805" max="12805" width="12.28515625" customWidth="1"/>
    <col min="12806" max="12806" width="14.140625" customWidth="1"/>
    <col min="13057" max="13057" width="29.5703125" customWidth="1"/>
    <col min="13058" max="13058" width="4.7109375" customWidth="1"/>
    <col min="13059" max="13059" width="25.42578125" customWidth="1"/>
    <col min="13060" max="13060" width="11.85546875" customWidth="1"/>
    <col min="13061" max="13061" width="12.28515625" customWidth="1"/>
    <col min="13062" max="13062" width="14.140625" customWidth="1"/>
    <col min="13313" max="13313" width="29.5703125" customWidth="1"/>
    <col min="13314" max="13314" width="4.7109375" customWidth="1"/>
    <col min="13315" max="13315" width="25.42578125" customWidth="1"/>
    <col min="13316" max="13316" width="11.85546875" customWidth="1"/>
    <col min="13317" max="13317" width="12.28515625" customWidth="1"/>
    <col min="13318" max="13318" width="14.140625" customWidth="1"/>
    <col min="13569" max="13569" width="29.5703125" customWidth="1"/>
    <col min="13570" max="13570" width="4.7109375" customWidth="1"/>
    <col min="13571" max="13571" width="25.42578125" customWidth="1"/>
    <col min="13572" max="13572" width="11.85546875" customWidth="1"/>
    <col min="13573" max="13573" width="12.28515625" customWidth="1"/>
    <col min="13574" max="13574" width="14.140625" customWidth="1"/>
    <col min="13825" max="13825" width="29.5703125" customWidth="1"/>
    <col min="13826" max="13826" width="4.7109375" customWidth="1"/>
    <col min="13827" max="13827" width="25.42578125" customWidth="1"/>
    <col min="13828" max="13828" width="11.85546875" customWidth="1"/>
    <col min="13829" max="13829" width="12.28515625" customWidth="1"/>
    <col min="13830" max="13830" width="14.140625" customWidth="1"/>
    <col min="14081" max="14081" width="29.5703125" customWidth="1"/>
    <col min="14082" max="14082" width="4.7109375" customWidth="1"/>
    <col min="14083" max="14083" width="25.42578125" customWidth="1"/>
    <col min="14084" max="14084" width="11.85546875" customWidth="1"/>
    <col min="14085" max="14085" width="12.28515625" customWidth="1"/>
    <col min="14086" max="14086" width="14.140625" customWidth="1"/>
    <col min="14337" max="14337" width="29.5703125" customWidth="1"/>
    <col min="14338" max="14338" width="4.7109375" customWidth="1"/>
    <col min="14339" max="14339" width="25.42578125" customWidth="1"/>
    <col min="14340" max="14340" width="11.85546875" customWidth="1"/>
    <col min="14341" max="14341" width="12.28515625" customWidth="1"/>
    <col min="14342" max="14342" width="14.140625" customWidth="1"/>
    <col min="14593" max="14593" width="29.5703125" customWidth="1"/>
    <col min="14594" max="14594" width="4.7109375" customWidth="1"/>
    <col min="14595" max="14595" width="25.42578125" customWidth="1"/>
    <col min="14596" max="14596" width="11.85546875" customWidth="1"/>
    <col min="14597" max="14597" width="12.28515625" customWidth="1"/>
    <col min="14598" max="14598" width="14.140625" customWidth="1"/>
    <col min="14849" max="14849" width="29.5703125" customWidth="1"/>
    <col min="14850" max="14850" width="4.7109375" customWidth="1"/>
    <col min="14851" max="14851" width="25.42578125" customWidth="1"/>
    <col min="14852" max="14852" width="11.85546875" customWidth="1"/>
    <col min="14853" max="14853" width="12.28515625" customWidth="1"/>
    <col min="14854" max="14854" width="14.140625" customWidth="1"/>
    <col min="15105" max="15105" width="29.5703125" customWidth="1"/>
    <col min="15106" max="15106" width="4.7109375" customWidth="1"/>
    <col min="15107" max="15107" width="25.42578125" customWidth="1"/>
    <col min="15108" max="15108" width="11.85546875" customWidth="1"/>
    <col min="15109" max="15109" width="12.28515625" customWidth="1"/>
    <col min="15110" max="15110" width="14.140625" customWidth="1"/>
    <col min="15361" max="15361" width="29.5703125" customWidth="1"/>
    <col min="15362" max="15362" width="4.7109375" customWidth="1"/>
    <col min="15363" max="15363" width="25.42578125" customWidth="1"/>
    <col min="15364" max="15364" width="11.85546875" customWidth="1"/>
    <col min="15365" max="15365" width="12.28515625" customWidth="1"/>
    <col min="15366" max="15366" width="14.140625" customWidth="1"/>
    <col min="15617" max="15617" width="29.5703125" customWidth="1"/>
    <col min="15618" max="15618" width="4.7109375" customWidth="1"/>
    <col min="15619" max="15619" width="25.42578125" customWidth="1"/>
    <col min="15620" max="15620" width="11.85546875" customWidth="1"/>
    <col min="15621" max="15621" width="12.28515625" customWidth="1"/>
    <col min="15622" max="15622" width="14.140625" customWidth="1"/>
    <col min="15873" max="15873" width="29.5703125" customWidth="1"/>
    <col min="15874" max="15874" width="4.7109375" customWidth="1"/>
    <col min="15875" max="15875" width="25.42578125" customWidth="1"/>
    <col min="15876" max="15876" width="11.85546875" customWidth="1"/>
    <col min="15877" max="15877" width="12.28515625" customWidth="1"/>
    <col min="15878" max="15878" width="14.140625" customWidth="1"/>
    <col min="16129" max="16129" width="29.5703125" customWidth="1"/>
    <col min="16130" max="16130" width="4.7109375" customWidth="1"/>
    <col min="16131" max="16131" width="25.42578125" customWidth="1"/>
    <col min="16132" max="16132" width="11.85546875" customWidth="1"/>
    <col min="16133" max="16133" width="12.28515625" customWidth="1"/>
    <col min="16134" max="16134" width="14.140625" customWidth="1"/>
  </cols>
  <sheetData>
    <row r="1" spans="1:6" x14ac:dyDescent="0.25">
      <c r="A1" s="108" t="s">
        <v>493</v>
      </c>
      <c r="B1" s="108"/>
      <c r="C1" s="108"/>
      <c r="D1" s="108"/>
      <c r="E1" s="108"/>
      <c r="F1" s="108"/>
    </row>
    <row r="2" spans="1:6" x14ac:dyDescent="0.25">
      <c r="A2" s="109"/>
    </row>
    <row r="3" spans="1:6" x14ac:dyDescent="0.25">
      <c r="A3" s="110" t="s">
        <v>13</v>
      </c>
      <c r="B3" s="110" t="s">
        <v>14</v>
      </c>
      <c r="C3" s="110" t="s">
        <v>494</v>
      </c>
      <c r="D3" s="111" t="s">
        <v>495</v>
      </c>
      <c r="E3" s="112" t="s">
        <v>17</v>
      </c>
      <c r="F3" s="113" t="s">
        <v>139</v>
      </c>
    </row>
    <row r="4" spans="1:6" s="24" customFormat="1" ht="12.75" x14ac:dyDescent="0.2">
      <c r="A4" s="114"/>
      <c r="B4" s="114"/>
      <c r="C4" s="114"/>
      <c r="D4" s="115"/>
      <c r="E4" s="112"/>
      <c r="F4" s="116"/>
    </row>
    <row r="5" spans="1:6" x14ac:dyDescent="0.25">
      <c r="A5" s="117">
        <v>1</v>
      </c>
      <c r="B5" s="117">
        <v>2</v>
      </c>
      <c r="C5" s="117">
        <v>3</v>
      </c>
      <c r="D5" s="117" t="s">
        <v>19</v>
      </c>
      <c r="E5" s="117" t="s">
        <v>20</v>
      </c>
      <c r="F5" s="117" t="s">
        <v>140</v>
      </c>
    </row>
    <row r="6" spans="1:6" ht="23.25" x14ac:dyDescent="0.25">
      <c r="A6" s="118" t="s">
        <v>496</v>
      </c>
      <c r="B6" s="119">
        <v>500</v>
      </c>
      <c r="C6" s="120" t="s">
        <v>23</v>
      </c>
      <c r="D6" s="121">
        <f>'[1]124_3'!D6</f>
        <v>2384100</v>
      </c>
      <c r="E6" s="121">
        <f>E17</f>
        <v>841074.59999999963</v>
      </c>
      <c r="F6" s="121">
        <f>D6-E6</f>
        <v>1543025.4000000004</v>
      </c>
    </row>
    <row r="7" spans="1:6" x14ac:dyDescent="0.25">
      <c r="A7" s="122" t="s">
        <v>497</v>
      </c>
      <c r="B7" s="123"/>
      <c r="C7" s="120" t="s">
        <v>498</v>
      </c>
      <c r="D7" s="120" t="s">
        <v>498</v>
      </c>
      <c r="E7" s="120" t="s">
        <v>498</v>
      </c>
      <c r="F7" s="120" t="s">
        <v>498</v>
      </c>
    </row>
    <row r="8" spans="1:6" x14ac:dyDescent="0.25">
      <c r="A8" s="124" t="s">
        <v>499</v>
      </c>
      <c r="B8" s="125"/>
      <c r="C8" s="120" t="s">
        <v>498</v>
      </c>
      <c r="D8" s="120" t="s">
        <v>498</v>
      </c>
      <c r="E8" s="120" t="s">
        <v>498</v>
      </c>
      <c r="F8" s="120" t="s">
        <v>498</v>
      </c>
    </row>
    <row r="9" spans="1:6" x14ac:dyDescent="0.25">
      <c r="A9" s="126" t="s">
        <v>500</v>
      </c>
      <c r="B9" s="127">
        <v>520</v>
      </c>
      <c r="C9" s="120" t="s">
        <v>23</v>
      </c>
      <c r="D9" s="120" t="s">
        <v>498</v>
      </c>
      <c r="E9" s="120" t="s">
        <v>498</v>
      </c>
      <c r="F9" s="120" t="s">
        <v>498</v>
      </c>
    </row>
    <row r="10" spans="1:6" x14ac:dyDescent="0.25">
      <c r="A10" s="126" t="s">
        <v>501</v>
      </c>
      <c r="B10" s="127"/>
      <c r="C10" s="120" t="s">
        <v>498</v>
      </c>
      <c r="D10" s="120" t="s">
        <v>498</v>
      </c>
      <c r="E10" s="120" t="s">
        <v>498</v>
      </c>
      <c r="F10" s="120" t="s">
        <v>498</v>
      </c>
    </row>
    <row r="11" spans="1:6" x14ac:dyDescent="0.25">
      <c r="A11" s="128"/>
      <c r="B11" s="125"/>
      <c r="C11" s="120" t="s">
        <v>498</v>
      </c>
      <c r="D11" s="120" t="s">
        <v>498</v>
      </c>
      <c r="E11" s="120" t="s">
        <v>498</v>
      </c>
      <c r="F11" s="120" t="s">
        <v>498</v>
      </c>
    </row>
    <row r="12" spans="1:6" x14ac:dyDescent="0.25">
      <c r="A12" s="128"/>
      <c r="B12" s="125"/>
      <c r="C12" s="120" t="s">
        <v>498</v>
      </c>
      <c r="D12" s="120" t="s">
        <v>498</v>
      </c>
      <c r="E12" s="120" t="s">
        <v>498</v>
      </c>
      <c r="F12" s="120" t="s">
        <v>498</v>
      </c>
    </row>
    <row r="13" spans="1:6" x14ac:dyDescent="0.25">
      <c r="A13" s="128" t="s">
        <v>502</v>
      </c>
      <c r="B13" s="125"/>
      <c r="C13" s="120" t="s">
        <v>498</v>
      </c>
      <c r="D13" s="120" t="s">
        <v>498</v>
      </c>
      <c r="E13" s="120" t="s">
        <v>498</v>
      </c>
      <c r="F13" s="120" t="s">
        <v>498</v>
      </c>
    </row>
    <row r="14" spans="1:6" x14ac:dyDescent="0.25">
      <c r="A14" s="129" t="s">
        <v>500</v>
      </c>
      <c r="B14" s="127">
        <v>620</v>
      </c>
      <c r="C14" s="120" t="s">
        <v>23</v>
      </c>
      <c r="D14" s="120" t="s">
        <v>498</v>
      </c>
      <c r="E14" s="120" t="s">
        <v>498</v>
      </c>
      <c r="F14" s="120" t="s">
        <v>498</v>
      </c>
    </row>
    <row r="15" spans="1:6" x14ac:dyDescent="0.25">
      <c r="A15" s="126" t="s">
        <v>501</v>
      </c>
      <c r="B15" s="127"/>
      <c r="C15" s="120" t="s">
        <v>498</v>
      </c>
      <c r="D15" s="120" t="s">
        <v>498</v>
      </c>
      <c r="E15" s="120" t="s">
        <v>498</v>
      </c>
      <c r="F15" s="120" t="s">
        <v>498</v>
      </c>
    </row>
    <row r="16" spans="1:6" x14ac:dyDescent="0.25">
      <c r="A16" s="118"/>
      <c r="B16" s="119"/>
      <c r="C16" s="120" t="s">
        <v>498</v>
      </c>
      <c r="D16" s="120" t="s">
        <v>498</v>
      </c>
      <c r="E16" s="120" t="s">
        <v>498</v>
      </c>
      <c r="F16" s="120" t="s">
        <v>498</v>
      </c>
    </row>
    <row r="17" spans="1:7" x14ac:dyDescent="0.25">
      <c r="A17" s="130" t="s">
        <v>503</v>
      </c>
      <c r="B17" s="119">
        <v>700</v>
      </c>
      <c r="C17" s="131" t="s">
        <v>504</v>
      </c>
      <c r="D17" s="121">
        <f>D18+D22</f>
        <v>2384100</v>
      </c>
      <c r="E17" s="121">
        <f>E18+E22</f>
        <v>841074.59999999963</v>
      </c>
      <c r="F17" s="121">
        <f>D17-E17</f>
        <v>1543025.4000000004</v>
      </c>
    </row>
    <row r="18" spans="1:7" x14ac:dyDescent="0.25">
      <c r="A18" s="130" t="s">
        <v>505</v>
      </c>
      <c r="B18" s="119">
        <v>710</v>
      </c>
      <c r="C18" s="131" t="s">
        <v>506</v>
      </c>
      <c r="D18" s="121">
        <f t="shared" ref="D18:E20" si="0">D19</f>
        <v>-14306700</v>
      </c>
      <c r="E18" s="121">
        <f t="shared" si="0"/>
        <v>-8113989.75</v>
      </c>
      <c r="F18" s="120" t="s">
        <v>23</v>
      </c>
    </row>
    <row r="19" spans="1:7" ht="23.25" x14ac:dyDescent="0.25">
      <c r="A19" s="130" t="s">
        <v>507</v>
      </c>
      <c r="B19" s="119">
        <v>710</v>
      </c>
      <c r="C19" s="131" t="s">
        <v>508</v>
      </c>
      <c r="D19" s="121">
        <f t="shared" si="0"/>
        <v>-14306700</v>
      </c>
      <c r="E19" s="121">
        <f t="shared" si="0"/>
        <v>-8113989.75</v>
      </c>
      <c r="F19" s="120" t="s">
        <v>23</v>
      </c>
    </row>
    <row r="20" spans="1:7" ht="23.25" x14ac:dyDescent="0.25">
      <c r="A20" s="130" t="s">
        <v>509</v>
      </c>
      <c r="B20" s="119">
        <v>710</v>
      </c>
      <c r="C20" s="131" t="s">
        <v>510</v>
      </c>
      <c r="D20" s="121">
        <f t="shared" si="0"/>
        <v>-14306700</v>
      </c>
      <c r="E20" s="121">
        <f t="shared" si="0"/>
        <v>-8113989.75</v>
      </c>
      <c r="F20" s="120" t="s">
        <v>23</v>
      </c>
    </row>
    <row r="21" spans="1:7" ht="34.5" x14ac:dyDescent="0.25">
      <c r="A21" s="118" t="s">
        <v>511</v>
      </c>
      <c r="B21" s="119">
        <v>710</v>
      </c>
      <c r="C21" s="131" t="s">
        <v>512</v>
      </c>
      <c r="D21" s="121">
        <v>-14306700</v>
      </c>
      <c r="E21" s="121">
        <v>-8113989.75</v>
      </c>
      <c r="F21" s="120" t="s">
        <v>23</v>
      </c>
    </row>
    <row r="22" spans="1:7" x14ac:dyDescent="0.25">
      <c r="A22" s="130" t="s">
        <v>513</v>
      </c>
      <c r="B22" s="119">
        <v>710</v>
      </c>
      <c r="C22" s="131" t="s">
        <v>514</v>
      </c>
      <c r="D22" s="121">
        <f t="shared" ref="D22:E24" si="1">D23</f>
        <v>16690800</v>
      </c>
      <c r="E22" s="121">
        <f t="shared" si="1"/>
        <v>8955064.3499999996</v>
      </c>
      <c r="F22" s="120" t="s">
        <v>23</v>
      </c>
    </row>
    <row r="23" spans="1:7" ht="23.25" x14ac:dyDescent="0.25">
      <c r="A23" s="130" t="s">
        <v>515</v>
      </c>
      <c r="B23" s="119">
        <v>720</v>
      </c>
      <c r="C23" s="131" t="s">
        <v>516</v>
      </c>
      <c r="D23" s="121">
        <f t="shared" si="1"/>
        <v>16690800</v>
      </c>
      <c r="E23" s="121">
        <f t="shared" si="1"/>
        <v>8955064.3499999996</v>
      </c>
      <c r="F23" s="120" t="s">
        <v>23</v>
      </c>
    </row>
    <row r="24" spans="1:7" ht="23.25" x14ac:dyDescent="0.25">
      <c r="A24" s="130" t="s">
        <v>517</v>
      </c>
      <c r="B24" s="119">
        <v>720</v>
      </c>
      <c r="C24" s="131" t="s">
        <v>518</v>
      </c>
      <c r="D24" s="121">
        <f t="shared" si="1"/>
        <v>16690800</v>
      </c>
      <c r="E24" s="121">
        <f t="shared" si="1"/>
        <v>8955064.3499999996</v>
      </c>
      <c r="F24" s="120" t="s">
        <v>23</v>
      </c>
    </row>
    <row r="25" spans="1:7" ht="34.5" x14ac:dyDescent="0.25">
      <c r="A25" s="132" t="s">
        <v>519</v>
      </c>
      <c r="B25" s="119">
        <v>720</v>
      </c>
      <c r="C25" s="131" t="s">
        <v>520</v>
      </c>
      <c r="D25" s="121">
        <v>16690800</v>
      </c>
      <c r="E25" s="121">
        <v>8955064.3499999996</v>
      </c>
      <c r="F25" s="120" t="s">
        <v>23</v>
      </c>
    </row>
    <row r="26" spans="1:7" ht="14.45" customHeight="1" x14ac:dyDescent="0.25">
      <c r="A26" s="133"/>
      <c r="B26" s="134"/>
      <c r="C26" s="135"/>
      <c r="D26" s="136"/>
      <c r="E26" s="137"/>
      <c r="F26" s="138"/>
      <c r="G26" s="139"/>
    </row>
    <row r="27" spans="1:7" ht="14.45" customHeight="1" x14ac:dyDescent="0.25">
      <c r="A27" s="140" t="s">
        <v>521</v>
      </c>
      <c r="B27" s="141" t="s">
        <v>522</v>
      </c>
      <c r="C27" s="141"/>
      <c r="D27" s="136"/>
      <c r="E27" s="137"/>
      <c r="F27" s="138"/>
      <c r="G27" s="139"/>
    </row>
    <row r="28" spans="1:7" ht="14.45" customHeight="1" x14ac:dyDescent="0.25">
      <c r="D28" s="136"/>
      <c r="E28" s="137"/>
      <c r="F28" s="138"/>
      <c r="G28" s="139"/>
    </row>
    <row r="29" spans="1:7" ht="14.45" customHeight="1" x14ac:dyDescent="0.25">
      <c r="D29" s="136"/>
      <c r="E29" s="137"/>
      <c r="F29" s="138"/>
      <c r="G29" s="139"/>
    </row>
    <row r="30" spans="1:7" ht="14.45" customHeight="1" x14ac:dyDescent="0.25">
      <c r="A30" s="3" t="s">
        <v>523</v>
      </c>
      <c r="B30" s="3"/>
      <c r="C30" s="3"/>
      <c r="D30" s="136"/>
      <c r="E30" s="137"/>
      <c r="F30" s="138"/>
      <c r="G30" s="139"/>
    </row>
    <row r="31" spans="1:7" s="3" customFormat="1" ht="11.25" x14ac:dyDescent="0.2">
      <c r="A31" s="3" t="s">
        <v>524</v>
      </c>
      <c r="C31" s="3" t="s">
        <v>525</v>
      </c>
    </row>
    <row r="32" spans="1:7" s="3" customFormat="1" ht="6.75" customHeight="1" x14ac:dyDescent="0.2"/>
    <row r="33" spans="1:3" s="3" customFormat="1" ht="11.25" x14ac:dyDescent="0.2"/>
    <row r="34" spans="1:3" s="3" customFormat="1" ht="11.25" x14ac:dyDescent="0.2">
      <c r="A34" s="3" t="s">
        <v>526</v>
      </c>
      <c r="B34" s="142" t="s">
        <v>527</v>
      </c>
      <c r="C34" s="142"/>
    </row>
    <row r="35" spans="1:3" s="3" customFormat="1" ht="11.25" x14ac:dyDescent="0.2"/>
    <row r="36" spans="1:3" x14ac:dyDescent="0.25">
      <c r="A36" s="3" t="s">
        <v>528</v>
      </c>
      <c r="B36" s="3"/>
      <c r="C36" s="3"/>
    </row>
  </sheetData>
  <mergeCells count="8">
    <mergeCell ref="B27:C27"/>
    <mergeCell ref="B34:C34"/>
    <mergeCell ref="A3:A4"/>
    <mergeCell ref="B3:B4"/>
    <mergeCell ref="C3:C4"/>
    <mergeCell ref="D3:D4"/>
    <mergeCell ref="E3:E4"/>
    <mergeCell ref="F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д-ды</vt:lpstr>
      <vt:lpstr>р-ды</vt:lpstr>
      <vt:lpstr>источники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2014-02-20T05:55:41Z</dcterms:modified>
</cp:coreProperties>
</file>