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396" windowHeight="9240" activeTab="1"/>
  </bookViews>
  <sheets>
    <sheet name="117 3" sheetId="1" r:id="rId1"/>
    <sheet name="117 2" sheetId="2" r:id="rId2"/>
    <sheet name="117_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<sst xmlns="http://schemas.openxmlformats.org/spreadsheetml/2006/main" count="748" uniqueCount="503">
  <si>
    <t>х</t>
  </si>
  <si>
    <t>Прочие межбюджетные трансферты, передаваемые бюджетам поселений</t>
  </si>
  <si>
    <t>Прочие межбюджетные трансферты, передаваемые бюджетам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</si>
  <si>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</si>
  <si>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</si>
  <si>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</si>
  <si>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</si>
  <si>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</si>
  <si>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</si>
  <si>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4</t>
  </si>
  <si>
    <t>5</t>
  </si>
  <si>
    <t>НАЛОГИ НА ПРИБЫЛЬ, ДОХОДЫ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</si>
  <si>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</si>
  <si>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</si>
  <si>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</si>
  <si>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</si>
  <si>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</si>
  <si>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</si>
  <si>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</si>
  <si>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</si>
  <si>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</si>
  <si>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</si>
  <si>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</si>
  <si>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</si>
  <si>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НАЛОГОВЫЕ И НЕНАЛОГОВЫЕ ДОХОДЫ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</si>
  <si>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</si>
  <si>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</si>
  <si>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</si>
  <si>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</si>
  <si>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</si>
  <si>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</si>
  <si>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</si>
  <si>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</si>
  <si>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</si>
  <si>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</si>
  <si>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</si>
  <si>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</si>
  <si>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</si>
  <si>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Утвержден-ные бюджетные 
назначения</t>
  </si>
  <si>
    <t xml:space="preserve">            Дата</t>
  </si>
  <si>
    <t xml:space="preserve">      по ОКПО</t>
  </si>
  <si>
    <t xml:space="preserve"> Глава по БК</t>
  </si>
  <si>
    <t xml:space="preserve">    по ОКАТО</t>
  </si>
  <si>
    <t>финансового органа    Администрация Божковского сельского поселения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</si>
  <si>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</si>
  <si>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КОДЫ</t>
  </si>
  <si>
    <t>Субвенции бюджетам поселений на осуществление первичного воинского учета на территорих,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</si>
  <si>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</si>
  <si>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</si>
  <si>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 xml:space="preserve">Периодичность: месячная </t>
  </si>
  <si>
    <t>Доходы бюджета - всего</t>
  </si>
  <si>
    <t>в том числе:</t>
  </si>
  <si>
    <t>Исполнено</t>
  </si>
  <si>
    <t>ОТЧЕТ ОБ ИСПОЛНЕНИИ БЮДЖЕТА</t>
  </si>
  <si>
    <t>000  1  00  00000  00  0000  000</t>
  </si>
  <si>
    <t>000  1  01  00000  00  0000  000</t>
  </si>
  <si>
    <t>000  1  01  02000  01  0000  110</t>
  </si>
  <si>
    <t>000  1  01  02010  01  0000  110</t>
  </si>
  <si>
    <t>000  1  05  00000  00  0000  000</t>
  </si>
  <si>
    <t>000  1  05  01000  00  0000  110</t>
  </si>
  <si>
    <t>000  1  05  01010  01  0000  110</t>
  </si>
  <si>
    <t>000  1  05  01011  01  0000  110</t>
  </si>
  <si>
    <t>000  1  05  01020 01 0000  110</t>
  </si>
  <si>
    <t>000  1  05  01021  01 0000  110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</si>
  <si>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</si>
  <si>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</si>
  <si>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</si>
  <si>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</si>
  <si>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</si>
  <si>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</si>
  <si>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</si>
  <si>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</si>
  <si>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</si>
  <si>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</si>
  <si>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</si>
  <si>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</si>
  <si>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</si>
  <si>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</si>
  <si>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</si>
  <si>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000  1  11  05010  00  0000  120</t>
  </si>
  <si>
    <t>000  1  11  05013 10  0000  120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</si>
  <si>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</si>
  <si>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</si>
  <si>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</si>
  <si>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</si>
  <si>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</si>
  <si>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</si>
  <si>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</si>
  <si>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</si>
  <si>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</si>
  <si>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</si>
  <si>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</si>
  <si>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</si>
  <si>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000  1  16  00000  00  0000  000</t>
  </si>
  <si>
    <t>000  1  16  90000  00  0000  140</t>
  </si>
  <si>
    <t>000  1  16  90050  10  0000  140</t>
  </si>
  <si>
    <t>ШТРАФЫ.САНКЦИИ.ВОЗМЕЩЕНИЕ УЩЕРБА</t>
  </si>
  <si>
    <t>Прочие поступления отденежных взысканий(штрафов) и иных сумм в возмещение ущерба</t>
  </si>
  <si>
    <t>Прочие поступления отденежных взысканий(штрафов) и иных сумм в возмещение ущерба, зачисляемые в бюджеты поселений</t>
  </si>
  <si>
    <t>Неиспользованные назначения</t>
  </si>
  <si>
    <t>Наименование  публично-правового образования   МО Божковское сельское поселение</t>
  </si>
  <si>
    <t>000  1  01  02030  01  0000  110</t>
  </si>
  <si>
    <t>Налог на доходы физических лиц с доходов полученных физическими лицами в соответствии со статьей 228 Налогового Кодекса Российской Федерации</t>
  </si>
  <si>
    <t>000  1  05  01050  01 0000  110</t>
  </si>
  <si>
    <t>Минимальный налог, зачисляемый в бюджеты субъектов Российской Федерации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</si>
  <si>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</si>
  <si>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</si>
  <si>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</si>
  <si>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</si>
  <si>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</si>
  <si>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</si>
  <si>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</si>
  <si>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 мобилизуемый на территориях поселений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</si>
  <si>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</si>
  <si>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</si>
  <si>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</si>
  <si>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</si>
  <si>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000  1  14  00000  00  0000  000</t>
  </si>
  <si>
    <t>000  1  14  06000  00  0000  430</t>
  </si>
  <si>
    <t>000  1  14  06010  00  0000  430</t>
  </si>
  <si>
    <t>000  1  14  06013 10  0000  430</t>
  </si>
  <si>
    <t>000  1  11  05075  10  0000  120</t>
  </si>
  <si>
    <t>000  1  11  05070  00  0000  120</t>
  </si>
  <si>
    <t>Доходы от сдачи в аренду имущества, составляющего казну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</si>
  <si>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</si>
  <si>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000  1  05  01012  01  0000  110</t>
  </si>
  <si>
    <t>000  1  05  01022  01 0000  110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</si>
  <si>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</si>
  <si>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</si>
  <si>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, учредивших адвокатские кабинеты и других лиц, занимвющихся частной практикой в соответствии состатьей 227  Налогового кодекса Российской Федерации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</si>
  <si>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</si>
  <si>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</si>
  <si>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</si>
  <si>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</si>
  <si>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на 1 августа  2013</t>
  </si>
  <si>
    <r>
      <t xml:space="preserve"> 2. Расходы бюджета                                                                                         </t>
    </r>
    <r>
      <rPr>
        <sz val="9"/>
        <rFont val="Arial Cyr"/>
        <family val="0"/>
      </rPr>
      <t>Форма 0503117  с.2</t>
    </r>
    <r>
      <rPr>
        <b/>
        <sz val="9"/>
        <rFont val="Arial Cyr"/>
        <family val="0"/>
      </rPr>
      <t xml:space="preserve"> </t>
    </r>
    <r>
      <rPr>
        <b/>
        <sz val="12"/>
        <rFont val="Arial Cyr"/>
        <family val="0"/>
      </rPr>
      <t xml:space="preserve">        </t>
    </r>
  </si>
  <si>
    <t>Код расхода
по бюджетной классификации</t>
  </si>
  <si>
    <t>Утверждено бюджетых назначений</t>
  </si>
  <si>
    <t xml:space="preserve">Исполнено </t>
  </si>
  <si>
    <t>Неисполненные назначения</t>
  </si>
  <si>
    <t>6</t>
  </si>
  <si>
    <t>Расходы бюджета - всего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</si>
  <si>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</si>
  <si>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</si>
  <si>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</si>
  <si>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</si>
  <si>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</si>
  <si>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</si>
  <si>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</si>
  <si>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</si>
  <si>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Расходы на выплаты персоналу в целях обеспечения выполнения функций государственными (муниципальными )органами,казенными учреждениями,органами управления государственными внебюджетными фондами</t>
  </si>
  <si>
    <t>951 0102 0020300 100 000</t>
  </si>
  <si>
    <t>Расходы на выплаты персоналу  государственных (муниципальных ) органов</t>
  </si>
  <si>
    <t>951 0102 0020300 120 000</t>
  </si>
  <si>
    <t>Фонд оплаты труда и страховые взносы</t>
  </si>
  <si>
    <t>951 0102 0020300 121 000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</si>
  <si>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</si>
  <si>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</si>
  <si>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</si>
  <si>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</si>
  <si>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Начисления на выплаты по оплате труда</t>
  </si>
  <si>
    <t>951 0102 0020300 121 213</t>
  </si>
  <si>
    <t>иные выплаты персоналу,за исключением фонда оплаты труда</t>
  </si>
  <si>
    <t>951 0102 0020300 122 000</t>
  </si>
  <si>
    <t>951 0102 0020300 122 210</t>
  </si>
  <si>
    <t>Прочие выплаты</t>
  </si>
  <si>
    <t>951 0102 0020300 122 212</t>
  </si>
  <si>
    <t>951 0102 0020300 122 213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</si>
  <si>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</si>
  <si>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</si>
  <si>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</si>
  <si>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</si>
  <si>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</si>
  <si>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951 0104 0020400 100 000</t>
  </si>
  <si>
    <t>951 0104 0020400 120 000</t>
  </si>
  <si>
    <t>951 0104 0020400 121 000</t>
  </si>
  <si>
    <t>951 0104 0020400 121 210</t>
  </si>
  <si>
    <t>951 0104 0020400 121 211</t>
  </si>
  <si>
    <t>951 0104 0020400 121 213</t>
  </si>
  <si>
    <t>951 0104 0020400 122 000</t>
  </si>
  <si>
    <t>951 0104 0020400 122 210</t>
  </si>
  <si>
    <t>951 0104 0020400 122 212</t>
  </si>
  <si>
    <t>951 0104 0020400 122 213</t>
  </si>
  <si>
    <t>Закупка товаров,работ и услуг для государственных(муниципальных) нужд</t>
  </si>
  <si>
    <t>951 0104 0020400 200 000</t>
  </si>
  <si>
    <t>Иные закупки товаров,работ и услуг для государственных (муниципальных) нужд</t>
  </si>
  <si>
    <t>951 0104 0020400 240 000</t>
  </si>
  <si>
    <t>Закупка товаров,работ,услуг  в сфере информационно-коммуникационных технологий</t>
  </si>
  <si>
    <t>951 0104 0020400 242 000</t>
  </si>
  <si>
    <t>Оплата работ, услуг</t>
  </si>
  <si>
    <t>951 0104 0020400 242 220</t>
  </si>
  <si>
    <t>Услуги связи</t>
  </si>
  <si>
    <t>951 0104 0020400 242 221</t>
  </si>
  <si>
    <t>Работы, услуги по содержанию имущества</t>
  </si>
  <si>
    <t>951 0104 0020400 242 225</t>
  </si>
  <si>
    <t>Прочие работы, услуги</t>
  </si>
  <si>
    <t>951 0104 0020400 242 226</t>
  </si>
  <si>
    <t>Поступление нефинансовых активов</t>
  </si>
  <si>
    <t>951 0104 0020400 242 300</t>
  </si>
  <si>
    <t>Увеличение стоимости основных средств</t>
  </si>
  <si>
    <t>951 0104 0020400 242 310</t>
  </si>
  <si>
    <t>Прочая закупка товаров,работ и услуг для государственных(муниципальных) нужд</t>
  </si>
  <si>
    <t>951 0104 0020400 244 000</t>
  </si>
  <si>
    <t>951 0104 0020400 244 220</t>
  </si>
  <si>
    <t>951 0104 0020400 244 221</t>
  </si>
  <si>
    <t>транспортные услугт</t>
  </si>
  <si>
    <t>951 0104 0020400 244 222</t>
  </si>
  <si>
    <t>Коммунальные услуги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</si>
  <si>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</si>
  <si>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</si>
  <si>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</si>
  <si>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</si>
  <si>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</si>
  <si>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Увеличение стоимости материальных запасов</t>
  </si>
  <si>
    <t>951 0104 0020400 244 340</t>
  </si>
  <si>
    <t>Иные бюджетные ассигнования</t>
  </si>
  <si>
    <t>951 0104 0020400 800 000</t>
  </si>
  <si>
    <t>Уплата налогов сборов и иных платежей</t>
  </si>
  <si>
    <t>951 0104 0020400 850 000</t>
  </si>
  <si>
    <t>Уплата налога на имущество организаций и земельного налога</t>
  </si>
  <si>
    <t>951 0104 0020400 851 000</t>
  </si>
  <si>
    <t>Прочие расходы</t>
  </si>
  <si>
    <t>951 0104 0020400 851 290</t>
  </si>
  <si>
    <t>Другие общегосударственные вопросы</t>
  </si>
  <si>
    <t>95101140000000000 000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</si>
  <si>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</si>
  <si>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95101140900000000 000</t>
  </si>
  <si>
    <t>Оценка недвижимости, признание прав и регулирование отношений по государственной и муниципальной собственности</t>
  </si>
  <si>
    <t>95101140900200000 000</t>
  </si>
  <si>
    <t>Выполнение функций органами местного самоуправления</t>
  </si>
  <si>
    <t>95101140900200550 000</t>
  </si>
  <si>
    <t> Расходы</t>
  </si>
  <si>
    <t>95101140900200550 200</t>
  </si>
  <si>
    <t>95101140900200550 220</t>
  </si>
  <si>
    <t> Прочие работы, услуги</t>
  </si>
  <si>
    <t>95101140900200550 226</t>
  </si>
  <si>
    <t>Реализация государственных функций, связанных с общегосударственным управлением</t>
  </si>
  <si>
    <t>95101140920000000 000</t>
  </si>
  <si>
    <t>Выполнение других обязательств государства</t>
  </si>
  <si>
    <t>95101140920300000 000</t>
  </si>
  <si>
    <t>Прочие выплаты по обязательствам государства</t>
  </si>
  <si>
    <t>95101140920305000 000</t>
  </si>
  <si>
    <t>95101140920305550 000</t>
  </si>
  <si>
    <t>95101140920305550 200</t>
  </si>
  <si>
    <t>95101140920305550 220</t>
  </si>
  <si>
    <t>95101140920305550 226</t>
  </si>
  <si>
    <t>Уплата прочих налогов сборов и иных платежей</t>
  </si>
  <si>
    <t>951 0104 0020400 852 000</t>
  </si>
  <si>
    <t>951 0104 0020400 852 290</t>
  </si>
  <si>
    <t> Межбюджетные трансферты</t>
  </si>
  <si>
    <t>951 0104 5210000 000 000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</si>
  <si>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</si>
  <si>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</si>
  <si>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Определение перечня должностных лиц, уполномо-ченных составлять протоколы об административных правонарушениях, предусмотренных ст.2.1 (в части 
нарушения  должностными лицами муниципальных учреждений и муниципальных унитарных предприятийия  порядка и сроков рассмотрения обращений граждан), 2.2, 2,4, 2.7, 3.2, 3.3 (в части административных правонарушений, совершенных в отношении объектов культурного наследия (памятников истории культуры) местного значения, их территорий, зон их охраны), 4.1, 5.1-5.7, 6.1-6.3, 7.1, 7.2, 7,3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 ЗC  «Об административных правонарушениях»</t>
  </si>
  <si>
    <t>951 0104 5210215 000 000</t>
  </si>
  <si>
    <t>951 0104 5210215 244 000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</si>
  <si>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</si>
  <si>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</si>
  <si>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951 0104 5210600 000 000</t>
  </si>
  <si>
    <t>Иные межбюджетные  трансферты</t>
  </si>
  <si>
    <t>951 0104 5210600 540 000</t>
  </si>
  <si>
    <t>Безвозмездные перечисления бюджетам</t>
  </si>
  <si>
    <t>951 0104 5210600 540 250</t>
  </si>
  <si>
    <t>Перечисления другим бюджетам бюджетной системы РФ</t>
  </si>
  <si>
    <t>951 0104 5210600 540 251</t>
  </si>
  <si>
    <t>Резервные фонды</t>
  </si>
  <si>
    <t>951 0111 0000000 000 000</t>
  </si>
  <si>
    <t>951 0111 0700000 000 000</t>
  </si>
  <si>
    <t>Резервные фонды местных бюджетов</t>
  </si>
  <si>
    <t>951 0111 0700500 000 000</t>
  </si>
  <si>
    <t>951 0111 0700500 013 000</t>
  </si>
  <si>
    <t>951 0111 0700500 013 200</t>
  </si>
  <si>
    <t>951 0111 0700500 013 290</t>
  </si>
  <si>
    <t>Резервные фонды местных администраций</t>
  </si>
  <si>
    <t>Резервные средства</t>
  </si>
  <si>
    <t>951 0111 0700500 870 000</t>
  </si>
  <si>
    <t>951 0111 0700500 870 290</t>
  </si>
  <si>
    <t>951 0113 0000000 000 000</t>
  </si>
  <si>
    <t>Условно утвержденные расходы</t>
  </si>
  <si>
    <t>951 0113 9990000 000 000</t>
  </si>
  <si>
    <t>Специальные расходы</t>
  </si>
  <si>
    <t>951 0113 9990000 880 000</t>
  </si>
  <si>
    <t>951 0113 9990000 880 290</t>
  </si>
  <si>
    <t>Оплата работ,услуг</t>
  </si>
  <si>
    <t>951 0113 0900200 997 220</t>
  </si>
  <si>
    <t>Прочие работы,услуги</t>
  </si>
  <si>
    <t>951 0113 0900200 997 226</t>
  </si>
  <si>
    <t>Реализация государственных функций,связанных с общегосударственным управлением</t>
  </si>
  <si>
    <t>951 0113 0920000 000 000</t>
  </si>
  <si>
    <t>951 0113 0920300 000 000</t>
  </si>
  <si>
    <t>Расходы</t>
  </si>
  <si>
    <t>951 0113 0920300 013 200</t>
  </si>
  <si>
    <t>951 0113 0920300 013 290</t>
  </si>
  <si>
    <t>выполнение других обязательств государства</t>
  </si>
  <si>
    <t>951 0113 0920300 244 000</t>
  </si>
  <si>
    <t>951 0113 0920300 244 220</t>
  </si>
  <si>
    <t>прочие работы,услуги</t>
  </si>
  <si>
    <t>951 0113 0920300 244 226</t>
  </si>
  <si>
    <t>исполнение судебных актов Российской Федерации и мировых соглашений по возмещению вреда,причиненного в результате незаконных действий (бездействия) органов государственной власти (государственных органов),органов местного самоуправления либо должностных лиц этих органов,а также в результате деятельности казенных учреждений</t>
  </si>
  <si>
    <t>951 0113 0920300 831 000</t>
  </si>
  <si>
    <t>951 0113 0920300 831 290</t>
  </si>
  <si>
    <t>951 0113 0920300 831 300</t>
  </si>
  <si>
    <t>951 0113 0920300 831 310</t>
  </si>
  <si>
    <t>Национальная оборона</t>
  </si>
  <si>
    <t>951 0200 0000000 000  000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</si>
  <si>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</si>
  <si>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</si>
  <si>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</si>
  <si>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</si>
  <si>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</si>
  <si>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</si>
  <si>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</si>
  <si>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951 0203 0013600 121 210</t>
  </si>
  <si>
    <t>951 0203 0013600 121 211</t>
  </si>
  <si>
    <t>951 0203 0013600 121 213</t>
  </si>
  <si>
    <t>951 0203 0013600 997 220</t>
  </si>
  <si>
    <t>951 0203 0013600 997 226</t>
  </si>
  <si>
    <t>951 0203 0013600 244 000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</si>
  <si>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</si>
  <si>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</si>
  <si>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</si>
  <si>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</si>
  <si>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</si>
  <si>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951 0309 0000000 000 000</t>
  </si>
  <si>
    <t>Межбюджетные трансферты</t>
  </si>
  <si>
    <t>951 0309 5210000 000 000</t>
  </si>
  <si>
    <t>951 0309 5210600 000 000</t>
  </si>
  <si>
    <t>951 0309 5210600 540 000</t>
  </si>
  <si>
    <t>951 0309 5210600 540 250</t>
  </si>
  <si>
    <t>951 0309 5210600 540 251</t>
  </si>
  <si>
    <t> Целевые программы муниципальных образований</t>
  </si>
  <si>
    <t>951 03 09 7950000 000 000</t>
  </si>
  <si>
    <t>Долгосрочная программа "Пожарная безопасность и защита населения и территории Божковского сельского поселения от чрезвычайных ситуаций на 2011-2014 годы"</t>
  </si>
  <si>
    <t>951 0309 7951500 000 000</t>
  </si>
  <si>
    <t>951 0309 7951500 244 000</t>
  </si>
  <si>
    <t>951 0309 7951500 244 200</t>
  </si>
  <si>
    <t>Оплата работ ,услуг</t>
  </si>
  <si>
    <t>951 0309 7951500 244 220</t>
  </si>
  <si>
    <t>951 0309 7951500 244 226</t>
  </si>
  <si>
    <t>952 0309 7951500 244 300</t>
  </si>
  <si>
    <t>953 0309 7951500 244 310</t>
  </si>
  <si>
    <t>Национальная зкономика</t>
  </si>
  <si>
    <t>951 0400  0000000 000 000</t>
  </si>
  <si>
    <t>Водное хозяйство</t>
  </si>
  <si>
    <t>951 0406 0000000 000 000</t>
  </si>
  <si>
    <t>Региональные целевые программы</t>
  </si>
  <si>
    <t>951 0406 5220000 000 000</t>
  </si>
  <si>
    <t>Областная долгосрочная целевая программа "Охрана окружающей среды и рациональное природопользование в Ростовской области на 2011-2015 годы"</t>
  </si>
  <si>
    <t>951 0406 5221400 000 000</t>
  </si>
  <si>
    <t>Подпрограмма "Охрана и рациональное тспользование водных объектов или их частей, расположенных на территории Ростовской области на 2011-2015 годы"</t>
  </si>
  <si>
    <t>951 0406 5221403 000 000</t>
  </si>
  <si>
    <t>951 0406 5221403 244 000</t>
  </si>
  <si>
    <t>951 0406 5221403 244 200</t>
  </si>
  <si>
    <t>951 0406 5221403 244 225</t>
  </si>
  <si>
    <t>Дорожное хозяйство (дорожные фонды)</t>
  </si>
  <si>
    <t>951 0409 0000000 000 000</t>
  </si>
  <si>
    <t>951 0409  5222000 000 000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</si>
  <si>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</si>
  <si>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951 0409  5222700 000 000</t>
  </si>
  <si>
    <t>951 0409  5222700 200 000</t>
  </si>
  <si>
    <t>Иные закупки товаров,работ и услуг для государственных(муниципальных) нужд</t>
  </si>
  <si>
    <t>951 0409  5222700 240 000</t>
  </si>
  <si>
    <t>951 0409  5222700 244 000</t>
  </si>
  <si>
    <t>951 0409  5222700 244 220</t>
  </si>
  <si>
    <t>951 0409  5222700 244 225</t>
  </si>
  <si>
    <t>Целевые программы муниципальных образований</t>
  </si>
  <si>
    <t>951 0409  7950000 000 000</t>
  </si>
  <si>
    <t>Муниципальная долгосрочная целевая программа "Комплексное благоустройство территории,развитие коммунальной инфраструктуры и дорожного хозяйства Божковского сельского поселения на 2010-2014 годы"</t>
  </si>
  <si>
    <t>951 0409  7951200 000 000</t>
  </si>
  <si>
    <t>Подпрограмма "Содержание автомобильных дорог и инженерных сооружений на них в границах Божковского сельского поселения"</t>
  </si>
  <si>
    <t>951 0409  7951202 000 000</t>
  </si>
  <si>
    <t>951 0409  7951202 244 000</t>
  </si>
  <si>
    <t>951 0409  7951202 244 220</t>
  </si>
  <si>
    <t>951 0409  7951202 244 225</t>
  </si>
  <si>
    <t>951 0409  7951202 244 226</t>
  </si>
  <si>
    <t>952 0409  7951202 244 290</t>
  </si>
  <si>
    <t>951 0409  7951202 244 300</t>
  </si>
  <si>
    <t>952 0409  7951202 244 310</t>
  </si>
  <si>
    <t>Жилищно-коммунальное хозяйство</t>
  </si>
  <si>
    <t>951 0500 0000000 000 000</t>
  </si>
  <si>
    <t>Коммунальное хозяйство</t>
  </si>
  <si>
    <t>952 0500 0000000 000 000</t>
  </si>
  <si>
    <t>Жилищное хозяйство</t>
  </si>
  <si>
    <t>953 0501 0000000 000 000</t>
  </si>
  <si>
    <t>954 0501 5220000 000 000</t>
  </si>
  <si>
    <t>Областная долгосрочная целевая программа "Развитие жилищного строительства в ростовской области на 2010-2015 годы"</t>
  </si>
  <si>
    <t>955 0501 5221000 000 000</t>
  </si>
  <si>
    <t>Подпрограмма "Переселение граждан из жилищного фонда,признанного непригодным для проживания,аварийным,подлежащим  сносу, и ветхого жилищного фонда,признанного непригодным для проживания по критериям безопасности в результате ведения горных работ в ростовской области"</t>
  </si>
  <si>
    <t>956 0501 5221006 000 000</t>
  </si>
  <si>
    <t xml:space="preserve">Бюджетные инвестиции на приоретение объектов недвижимого имущества казенным учреждениям </t>
  </si>
  <si>
    <t>957 0501 5221006 441 000</t>
  </si>
  <si>
    <t>958 0501 5221006 441 300</t>
  </si>
  <si>
    <t>959 0501 5221006 441 310</t>
  </si>
  <si>
    <t>951 0502 0000000 000 000</t>
  </si>
  <si>
    <t>951 0502 7950000 000 000</t>
  </si>
  <si>
    <t>Муниципальная долгосрочная целевая программа "Комплексное благоустройство территории,развитие коммунальной инфраструктуры,и дорожного хозяйства Божковского сельского поселения на 2011-2014 годы"</t>
  </si>
  <si>
    <t>951 0502 7951200 000 000</t>
  </si>
  <si>
    <t>Подпрограмма "Мероприятия в области коммунального хозяйства"</t>
  </si>
  <si>
    <t>951 0502 7951204 000 000</t>
  </si>
  <si>
    <t>951 0502 7951204 244 000</t>
  </si>
  <si>
    <t>951 0502 7951204 244 220</t>
  </si>
  <si>
    <t>Транспортные расходы</t>
  </si>
  <si>
    <t>952 0502 7951204 244 222</t>
  </si>
  <si>
    <t>951 0502 7951204 244 225</t>
  </si>
  <si>
    <t>952 0502 7951204 244 226</t>
  </si>
  <si>
    <t>951 0502 7951204 244 300</t>
  </si>
  <si>
    <t>951 0502 7951204 244 340</t>
  </si>
  <si>
    <t>бюджетные инвестиции на приобретение объектов недвижимого имущества казенным учреждениям</t>
  </si>
  <si>
    <t>951 0502 7951204 441 000</t>
  </si>
  <si>
    <t>951 0502 7951204 441 300</t>
  </si>
  <si>
    <t>951 0502 7951204 441 310</t>
  </si>
  <si>
    <t>Благоустройство</t>
  </si>
  <si>
    <t>951 0503 0000000 000 000</t>
  </si>
  <si>
    <t>951 0503 7950000 000 000</t>
  </si>
  <si>
    <t>Муниципальная долгосрочная целевая программа "Комплексное благоустройство территории муниципального образования "Божковское сельское поселение на 2011-2014 годы"</t>
  </si>
  <si>
    <t>951 0503 7951200 000 000</t>
  </si>
  <si>
    <t xml:space="preserve"> Подпрограмма "Уличное освещение"</t>
  </si>
  <si>
    <t>951 0503 7951201 000 000</t>
  </si>
  <si>
    <t>951 0503 7951201 244 000</t>
  </si>
  <si>
    <t>951 0503 7951201 244 220</t>
  </si>
  <si>
    <t>951 0503 7951201 244 223</t>
  </si>
  <si>
    <t>951 0503 7951201 244 225</t>
  </si>
  <si>
    <t>951 0503 7951202 997 340</t>
  </si>
  <si>
    <t>951 0503 7951201 244 300</t>
  </si>
  <si>
    <t>951 0503 7951201 244 340</t>
  </si>
  <si>
    <t xml:space="preserve"> Подпрограмма "Прочие мероприятия по благоустройству  поселения"</t>
  </si>
  <si>
    <t>951 0503 7951203 000 000</t>
  </si>
  <si>
    <t>951 0503 7951203 244 000</t>
  </si>
  <si>
    <t>951 0503 7951203 244 220</t>
  </si>
  <si>
    <t>951 0503 7951203 244 225</t>
  </si>
  <si>
    <t>951 0503 7951203 244 226</t>
  </si>
  <si>
    <t>952 0503 7951203 244 290</t>
  </si>
  <si>
    <t>951 0503 7951203 244 300</t>
  </si>
  <si>
    <t>951 0503 7951203 244 310</t>
  </si>
  <si>
    <t>951 0503 7951203 244 340</t>
  </si>
  <si>
    <t>Культура, кинематография</t>
  </si>
  <si>
    <t>951 0800 0000000 000 000</t>
  </si>
  <si>
    <t>Культура</t>
  </si>
  <si>
    <t>951 0801 0000000 000 000</t>
  </si>
  <si>
    <t>951 0801 7950000 000 000</t>
  </si>
  <si>
    <t>Долгосрочная целевая программа "Сохранение и развитие культуры и искусства Божковского сельского поселения на 2011 - 2014 годы"</t>
  </si>
  <si>
    <t>951 0801 7951100 000 000</t>
  </si>
  <si>
    <t xml:space="preserve">Подпрограмма "Финансовое обеспечение выполнения муниципального задания муниципальнымбюджетным учреждениям культуры  "Божковские сельские Дома культуры" </t>
  </si>
  <si>
    <t>951 0801 7951101 000 000</t>
  </si>
  <si>
    <t>Субсидии бюджетным учреждениям на финансовое обеспечение государственного (муниципального) задания на оказание государственных(муниципальных) услуг (выполнение работ)</t>
  </si>
  <si>
    <t>951 0801 7951101 611 000</t>
  </si>
  <si>
    <t xml:space="preserve">Безвозмездные перечисления организациям </t>
  </si>
  <si>
    <t>951 0801 7951101 611 240</t>
  </si>
  <si>
    <t xml:space="preserve">Безвозмездные перечисления государственным и муниципальным организациям </t>
  </si>
  <si>
    <t>951 0801 7951101 611 241</t>
  </si>
  <si>
    <t xml:space="preserve">Подпрограмма "Финансовое обеспечение выполнения муниципального задания муниципальнымбюджетным учреждениям культуры  "Библиотека Божковского сельского поселения" </t>
  </si>
  <si>
    <t>951 0801 7951102 000 000</t>
  </si>
  <si>
    <t>951 0801 7951102 611 000</t>
  </si>
  <si>
    <t>951 0801 7951102 611 240</t>
  </si>
  <si>
    <t>951 0801 7951102 611 241</t>
  </si>
  <si>
    <t xml:space="preserve"> Физическая культура и   спорт</t>
  </si>
  <si>
    <t>951 1100 0000000 000 000</t>
  </si>
  <si>
    <t>Массовый спорт</t>
  </si>
  <si>
    <t>951 1102 0000000 000 000</t>
  </si>
  <si>
    <t>951 1102 7950000 000 000</t>
  </si>
  <si>
    <t>Муниципальная долгосрочная целевая программа "Развитие физической культуры и спорта в Божковском сельском поселении на 2010-2014 годы"</t>
  </si>
  <si>
    <t>951 1102 7950900 000 000</t>
  </si>
  <si>
    <t>951 1102 7950900 244 000</t>
  </si>
  <si>
    <t>прочие расходы</t>
  </si>
  <si>
    <t>951 1102 7950900 244 290</t>
  </si>
  <si>
    <t>951 1102 7950900 997 300</t>
  </si>
  <si>
    <t>951 1102 7950900 997 340</t>
  </si>
  <si>
    <r>
      <t xml:space="preserve">                                   3. ИСТОЧНИКИ ФИНАНСИРОВАНИЯ ДЕФИЦИТА БЮДЖЕТА                                              </t>
    </r>
    <r>
      <rPr>
        <sz val="8"/>
        <rFont val="Arial Cyr"/>
        <family val="0"/>
      </rPr>
      <t>Форма 0503117           с.3</t>
    </r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</si>
  <si>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</si>
  <si>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</si>
  <si>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Источники финансирования дефицита бюджета - всего</t>
  </si>
  <si>
    <t xml:space="preserve">   в том числе:</t>
  </si>
  <si>
    <t xml:space="preserve"> - </t>
  </si>
  <si>
    <t>источники внутреннего</t>
  </si>
  <si>
    <t>финансирования бюджета</t>
  </si>
  <si>
    <t xml:space="preserve">    из них:</t>
  </si>
  <si>
    <t>источники внешнего</t>
  </si>
  <si>
    <t xml:space="preserve">Изменение остатков средств </t>
  </si>
  <si>
    <t>951 01  05  00  00  00  0000  000</t>
  </si>
  <si>
    <t xml:space="preserve">Увеличение остатков средств </t>
  </si>
  <si>
    <t>951 01  05  00  00  00  0000  500</t>
  </si>
  <si>
    <t xml:space="preserve">Увеличение прочих остатков средств </t>
  </si>
  <si>
    <t>951 01  05  02  00  00  0000  500</t>
  </si>
  <si>
    <t xml:space="preserve">Увеличение прочих остатков денежных средств 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</si>
  <si>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</si>
  <si>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</si>
  <si>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</si>
  <si>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 xml:space="preserve">Уменьшение остатков средств </t>
  </si>
  <si>
    <t>951 01  05  00  00  00  0000  600</t>
  </si>
  <si>
    <t xml:space="preserve">Уменьшение прочих остатков средств </t>
  </si>
  <si>
    <t>951 01  05  02  00  00  0000  600</t>
  </si>
  <si>
    <t xml:space="preserve">Уменьшение прочих остатков денежных средств  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</si>
  <si>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</si>
  <si>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</si>
  <si>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</si>
  <si>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  _______________________     Власов Павел Борисович</t>
  </si>
  <si>
    <t>Гуцалюк В.Д.</t>
  </si>
  <si>
    <t>Руководитель финансово-</t>
  </si>
  <si>
    <t>экономической службы        __________________  Шубина Т.А.</t>
  </si>
  <si>
    <t>Грищенко Г.В</t>
  </si>
  <si>
    <t>Главный бухгалтер  ____________________  Альшенко Т.А.</t>
  </si>
  <si>
    <t>Гошуренко О.П.</t>
  </si>
  <si>
    <t>"__12__" ____08___________ 2013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</si>
</sst>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;\ \-\ #,##0.00;\ \-"/>
    <numFmt numFmtId="170" formatCode="#,##0.00;\ \-\ ;\ \-"/>
    <numFmt numFmtId="171" formatCode="#,##0.0"/>
    <numFmt numFmtId="172" formatCode="_-* #,##0.0_р_._-;\-* #,##0.0_р_._-;_-* &quot;-&quot;?_р_._-;_-@_-"/>
  </numFmts>
  <fonts count="31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b/>
      <sz val="9"/>
      <name val="Arial Cyr"/>
      <family val="0"/>
    </font>
    <font>
      <sz val="8"/>
      <name val="Arial"/>
      <family val="2"/>
    </font>
    <font>
      <sz val="8"/>
      <color indexed="8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3" fillId="24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9" fontId="3" fillId="0" borderId="10" xfId="53" applyNumberFormat="1" applyFont="1" applyBorder="1">
      <alignment/>
      <protection/>
    </xf>
    <xf numFmtId="0" fontId="3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wrapText="1"/>
    </xf>
    <xf numFmtId="1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2" fontId="6" fillId="24" borderId="14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/>
    </xf>
    <xf numFmtId="0" fontId="3" fillId="0" borderId="15" xfId="0" applyNumberFormat="1" applyFont="1" applyFill="1" applyBorder="1" applyAlignment="1">
      <alignment wrapText="1"/>
    </xf>
    <xf numFmtId="1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2" fontId="3" fillId="24" borderId="17" xfId="0" applyNumberFormat="1" applyFont="1" applyFill="1" applyBorder="1" applyAlignment="1">
      <alignment/>
    </xf>
    <xf numFmtId="0" fontId="3" fillId="0" borderId="18" xfId="0" applyNumberFormat="1" applyFont="1" applyFill="1" applyBorder="1" applyAlignment="1">
      <alignment wrapText="1"/>
    </xf>
    <xf numFmtId="1" fontId="3" fillId="0" borderId="1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4" fontId="3" fillId="0" borderId="0" xfId="0" applyNumberFormat="1" applyFont="1" applyFill="1" applyAlignment="1">
      <alignment wrapText="1"/>
    </xf>
    <xf numFmtId="49" fontId="2" fillId="0" borderId="10" xfId="0" applyNumberFormat="1" applyFont="1" applyFill="1" applyBorder="1" applyAlignment="1">
      <alignment horizontal="left"/>
    </xf>
    <xf numFmtId="2" fontId="25" fillId="0" borderId="10" xfId="0" applyNumberFormat="1" applyFont="1" applyBorder="1" applyAlignment="1">
      <alignment horizontal="right"/>
    </xf>
    <xf numFmtId="4" fontId="25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3" fillId="0" borderId="18" xfId="52" applyNumberFormat="1" applyFont="1" applyBorder="1" applyAlignment="1">
      <alignment wrapText="1"/>
      <protection/>
    </xf>
    <xf numFmtId="1" fontId="3" fillId="0" borderId="19" xfId="52" applyNumberFormat="1" applyFont="1" applyBorder="1" applyAlignment="1">
      <alignment horizontal="center"/>
      <protection/>
    </xf>
    <xf numFmtId="49" fontId="3" fillId="0" borderId="10" xfId="52" applyNumberFormat="1" applyFont="1" applyBorder="1">
      <alignment/>
      <protection/>
    </xf>
    <xf numFmtId="2" fontId="3" fillId="0" borderId="10" xfId="0" applyNumberFormat="1" applyFont="1" applyFill="1" applyBorder="1" applyAlignment="1">
      <alignment horizontal="right"/>
    </xf>
    <xf numFmtId="0" fontId="3" fillId="0" borderId="18" xfId="0" applyNumberFormat="1" applyFont="1" applyBorder="1" applyAlignment="1">
      <alignment wrapText="1"/>
    </xf>
    <xf numFmtId="2" fontId="26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>
      <alignment/>
    </xf>
    <xf numFmtId="1" fontId="3" fillId="0" borderId="19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>
      <alignment horizontal="left" wrapText="1"/>
    </xf>
    <xf numFmtId="49" fontId="25" fillId="0" borderId="10" xfId="0" applyNumberFormat="1" applyFont="1" applyFill="1" applyBorder="1" applyAlignment="1" applyProtection="1">
      <alignment horizontal="left"/>
      <protection locked="0"/>
    </xf>
    <xf numFmtId="2" fontId="28" fillId="0" borderId="10" xfId="0" applyNumberFormat="1" applyFont="1" applyFill="1" applyBorder="1" applyAlignment="1">
      <alignment/>
    </xf>
    <xf numFmtId="0" fontId="4" fillId="0" borderId="18" xfId="0" applyNumberFormat="1" applyFont="1" applyBorder="1" applyAlignment="1" applyProtection="1">
      <alignment wrapText="1"/>
      <protection locked="0"/>
    </xf>
    <xf numFmtId="4" fontId="4" fillId="0" borderId="10" xfId="0" applyNumberFormat="1" applyFont="1" applyFill="1" applyBorder="1" applyAlignment="1">
      <alignment horizontal="right"/>
    </xf>
    <xf numFmtId="1" fontId="2" fillId="0" borderId="19" xfId="52" applyNumberFormat="1" applyFont="1" applyBorder="1" applyAlignment="1">
      <alignment horizontal="center"/>
      <protection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2" fontId="29" fillId="0" borderId="10" xfId="0" applyNumberFormat="1" applyFont="1" applyFill="1" applyBorder="1" applyAlignment="1">
      <alignment/>
    </xf>
    <xf numFmtId="4" fontId="26" fillId="0" borderId="10" xfId="0" applyNumberFormat="1" applyFont="1" applyFill="1" applyBorder="1" applyAlignment="1" applyProtection="1">
      <alignment/>
      <protection locked="0"/>
    </xf>
    <xf numFmtId="0" fontId="2" fillId="0" borderId="18" xfId="52" applyNumberFormat="1" applyFont="1" applyBorder="1" applyAlignment="1">
      <alignment wrapText="1"/>
      <protection/>
    </xf>
    <xf numFmtId="49" fontId="2" fillId="0" borderId="10" xfId="52" applyNumberFormat="1" applyFont="1" applyBorder="1">
      <alignment/>
      <protection/>
    </xf>
    <xf numFmtId="2" fontId="30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4" fontId="3" fillId="24" borderId="0" xfId="0" applyNumberFormat="1" applyFont="1" applyFill="1" applyAlignment="1">
      <alignment/>
    </xf>
    <xf numFmtId="0" fontId="27" fillId="25" borderId="20" xfId="0" applyFont="1" applyFill="1" applyBorder="1" applyAlignment="1">
      <alignment horizontal="left" wrapText="1"/>
    </xf>
    <xf numFmtId="1" fontId="3" fillId="24" borderId="1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25" fillId="0" borderId="18" xfId="0" applyNumberFormat="1" applyFont="1" applyBorder="1" applyAlignment="1">
      <alignment wrapText="1"/>
    </xf>
    <xf numFmtId="1" fontId="25" fillId="0" borderId="19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/>
    </xf>
    <xf numFmtId="49" fontId="25" fillId="0" borderId="10" xfId="52" applyNumberFormat="1" applyFont="1" applyBorder="1">
      <alignment/>
      <protection/>
    </xf>
    <xf numFmtId="1" fontId="3" fillId="0" borderId="0" xfId="52" applyNumberFormat="1" applyFont="1" applyBorder="1" applyAlignment="1">
      <alignment horizontal="center"/>
      <protection/>
    </xf>
    <xf numFmtId="49" fontId="6" fillId="0" borderId="10" xfId="0" applyNumberFormat="1" applyFont="1" applyFill="1" applyBorder="1" applyAlignment="1">
      <alignment/>
    </xf>
    <xf numFmtId="1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10" xfId="54" applyNumberFormat="1" applyFont="1" applyBorder="1" applyAlignment="1">
      <alignment horizontal="center" vertical="top" wrapText="1"/>
      <protection/>
    </xf>
    <xf numFmtId="0" fontId="3" fillId="0" borderId="10" xfId="54" applyNumberFormat="1" applyBorder="1" applyAlignment="1">
      <alignment wrapText="1"/>
      <protection/>
    </xf>
    <xf numFmtId="1" fontId="3" fillId="0" borderId="10" xfId="54" applyNumberFormat="1" applyBorder="1" applyAlignment="1">
      <alignment horizontal="center"/>
      <protection/>
    </xf>
    <xf numFmtId="49" fontId="3" fillId="0" borderId="10" xfId="54" applyNumberFormat="1" applyFont="1" applyBorder="1" applyAlignment="1">
      <alignment horizontal="center"/>
      <protection/>
    </xf>
    <xf numFmtId="4" fontId="3" fillId="0" borderId="10" xfId="54" applyNumberFormat="1" applyBorder="1" applyAlignment="1">
      <alignment horizontal="right"/>
      <protection/>
    </xf>
    <xf numFmtId="0" fontId="3" fillId="0" borderId="22" xfId="54" applyNumberFormat="1" applyFont="1" applyBorder="1" applyAlignment="1">
      <alignment wrapText="1"/>
      <protection/>
    </xf>
    <xf numFmtId="1" fontId="3" fillId="0" borderId="23" xfId="54" applyNumberFormat="1" applyBorder="1" applyAlignment="1">
      <alignment horizontal="center"/>
      <protection/>
    </xf>
    <xf numFmtId="0" fontId="3" fillId="0" borderId="24" xfId="54" applyNumberFormat="1" applyFont="1" applyBorder="1" applyAlignment="1">
      <alignment wrapText="1"/>
      <protection/>
    </xf>
    <xf numFmtId="1" fontId="3" fillId="0" borderId="25" xfId="54" applyNumberFormat="1" applyBorder="1" applyAlignment="1">
      <alignment horizontal="center"/>
      <protection/>
    </xf>
    <xf numFmtId="0" fontId="3" fillId="0" borderId="26" xfId="54" applyNumberFormat="1" applyFont="1" applyBorder="1" applyAlignment="1">
      <alignment wrapText="1"/>
      <protection/>
    </xf>
    <xf numFmtId="1" fontId="3" fillId="0" borderId="27" xfId="54" applyNumberFormat="1" applyBorder="1" applyAlignment="1">
      <alignment horizontal="center"/>
      <protection/>
    </xf>
    <xf numFmtId="0" fontId="3" fillId="0" borderId="0" xfId="54" applyNumberFormat="1" applyFont="1" applyBorder="1" applyAlignment="1">
      <alignment wrapText="1"/>
      <protection/>
    </xf>
    <xf numFmtId="0" fontId="3" fillId="0" borderId="28" xfId="54" applyNumberFormat="1" applyFont="1" applyBorder="1" applyAlignment="1">
      <alignment wrapText="1"/>
      <protection/>
    </xf>
    <xf numFmtId="0" fontId="3" fillId="0" borderId="10" xfId="54" applyNumberFormat="1" applyFont="1" applyBorder="1" applyAlignment="1">
      <alignment wrapText="1"/>
      <protection/>
    </xf>
    <xf numFmtId="49" fontId="3" fillId="0" borderId="10" xfId="54" applyNumberFormat="1" applyFont="1" applyBorder="1">
      <alignment/>
      <protection/>
    </xf>
    <xf numFmtId="0" fontId="3" fillId="0" borderId="10" xfId="54" applyBorder="1" applyAlignment="1">
      <alignment wrapText="1"/>
      <protection/>
    </xf>
    <xf numFmtId="0" fontId="3" fillId="0" borderId="0" xfId="54" applyFont="1" applyBorder="1" applyAlignment="1">
      <alignment wrapText="1"/>
      <protection/>
    </xf>
    <xf numFmtId="1" fontId="3" fillId="0" borderId="0" xfId="54" applyNumberFormat="1" applyBorder="1" applyAlignment="1">
      <alignment horizontal="center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Fill="1" applyBorder="1" applyAlignment="1">
      <alignment horizontal="center"/>
      <protection/>
    </xf>
    <xf numFmtId="4" fontId="3" fillId="0" borderId="0" xfId="54" applyNumberFormat="1" applyFill="1" applyBorder="1" applyAlignment="1">
      <alignment horizontal="center"/>
      <protection/>
    </xf>
    <xf numFmtId="4" fontId="3" fillId="0" borderId="0" xfId="54" applyNumberForma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54" applyFill="1" applyBorder="1" applyAlignment="1">
      <alignment/>
      <protection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0" xfId="54" applyNumberFormat="1" applyFont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49" fontId="3" fillId="0" borderId="29" xfId="54" applyNumberFormat="1" applyFont="1" applyBorder="1" applyAlignment="1">
      <alignment horizontal="center" vertical="top" wrapText="1"/>
      <protection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3" fillId="0" borderId="10" xfId="54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17_2" xfId="52"/>
    <cellStyle name="Обычный_124_1" xfId="53"/>
    <cellStyle name="Обычный_124_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190%20&#10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4_1"/>
      <sheetName val="124_2"/>
      <sheetName val="124_3"/>
      <sheetName val="117_1"/>
      <sheetName val="117_2"/>
      <sheetName val="117_3"/>
      <sheetName val="128"/>
      <sheetName val="127.1"/>
      <sheetName val="127.2"/>
      <sheetName val="127.3"/>
    </sheetNames>
    <sheetDataSet>
      <sheetData sheetId="1">
        <row r="8">
          <cell r="D8">
            <v>611800</v>
          </cell>
          <cell r="E8">
            <v>334984.08</v>
          </cell>
        </row>
        <row r="9">
          <cell r="D9">
            <v>184700</v>
          </cell>
          <cell r="E9">
            <v>101395.79</v>
          </cell>
        </row>
        <row r="10">
          <cell r="D10">
            <v>21700</v>
          </cell>
          <cell r="E10">
            <v>21438</v>
          </cell>
        </row>
        <row r="11">
          <cell r="D11">
            <v>6600</v>
          </cell>
          <cell r="E11">
            <v>6474.27</v>
          </cell>
        </row>
        <row r="12">
          <cell r="D12">
            <v>2081800</v>
          </cell>
          <cell r="E12">
            <v>1129378.2</v>
          </cell>
        </row>
        <row r="13">
          <cell r="D13">
            <v>628800</v>
          </cell>
          <cell r="E13">
            <v>333521.4</v>
          </cell>
        </row>
        <row r="14">
          <cell r="D14">
            <v>105700</v>
          </cell>
          <cell r="E14">
            <v>27041</v>
          </cell>
        </row>
        <row r="15">
          <cell r="D15">
            <v>22900</v>
          </cell>
          <cell r="E15">
            <v>8674.1</v>
          </cell>
        </row>
        <row r="16">
          <cell r="D16">
            <v>93900</v>
          </cell>
          <cell r="E16">
            <v>56593.39</v>
          </cell>
        </row>
        <row r="17">
          <cell r="D17">
            <v>25300</v>
          </cell>
          <cell r="E17">
            <v>9900</v>
          </cell>
        </row>
        <row r="18">
          <cell r="D18">
            <v>91000</v>
          </cell>
          <cell r="E18">
            <v>58740</v>
          </cell>
        </row>
        <row r="20">
          <cell r="D20">
            <v>5100</v>
          </cell>
          <cell r="E20">
            <v>5100</v>
          </cell>
        </row>
        <row r="21">
          <cell r="D21">
            <v>5000</v>
          </cell>
          <cell r="E21">
            <v>696.25</v>
          </cell>
        </row>
        <row r="23">
          <cell r="D23">
            <v>43000</v>
          </cell>
        </row>
        <row r="24">
          <cell r="D24">
            <v>89700</v>
          </cell>
          <cell r="E24">
            <v>28442.91</v>
          </cell>
        </row>
        <row r="25">
          <cell r="D25">
            <v>180000</v>
          </cell>
          <cell r="E25">
            <v>53673.52</v>
          </cell>
        </row>
        <row r="26">
          <cell r="D26">
            <v>209200</v>
          </cell>
          <cell r="E26">
            <v>103829.6</v>
          </cell>
        </row>
        <row r="28">
          <cell r="D28">
            <v>768300</v>
          </cell>
          <cell r="E28">
            <v>721610</v>
          </cell>
        </row>
        <row r="29">
          <cell r="D29">
            <v>434100</v>
          </cell>
          <cell r="E29">
            <v>158636.88</v>
          </cell>
        </row>
        <row r="30">
          <cell r="D30">
            <v>1500</v>
          </cell>
        </row>
        <row r="31">
          <cell r="D31">
            <v>20000</v>
          </cell>
          <cell r="E31">
            <v>8862.94</v>
          </cell>
        </row>
        <row r="32">
          <cell r="D32">
            <v>200</v>
          </cell>
          <cell r="E32">
            <v>200</v>
          </cell>
        </row>
        <row r="33">
          <cell r="D33">
            <v>89600</v>
          </cell>
          <cell r="E33">
            <v>52000</v>
          </cell>
        </row>
        <row r="35">
          <cell r="D35">
            <v>150000</v>
          </cell>
        </row>
        <row r="38">
          <cell r="D38">
            <v>16300</v>
          </cell>
          <cell r="E38">
            <v>16285.47</v>
          </cell>
        </row>
        <row r="40">
          <cell r="D40">
            <v>144200</v>
          </cell>
          <cell r="E40">
            <v>144198.6</v>
          </cell>
        </row>
        <row r="41">
          <cell r="D41">
            <v>110300</v>
          </cell>
          <cell r="E41">
            <v>65390.45</v>
          </cell>
        </row>
        <row r="42">
          <cell r="D42">
            <v>33400</v>
          </cell>
          <cell r="E42">
            <v>15154.15</v>
          </cell>
        </row>
        <row r="44">
          <cell r="D44">
            <v>5600</v>
          </cell>
        </row>
        <row r="49">
          <cell r="D49">
            <v>153200</v>
          </cell>
          <cell r="E49">
            <v>89200</v>
          </cell>
        </row>
        <row r="52">
          <cell r="D52">
            <v>113400</v>
          </cell>
          <cell r="E52">
            <v>755.34</v>
          </cell>
        </row>
        <row r="53">
          <cell r="D53">
            <v>180000</v>
          </cell>
        </row>
        <row r="54">
          <cell r="D54">
            <v>108400</v>
          </cell>
        </row>
        <row r="55">
          <cell r="D55">
            <v>148100</v>
          </cell>
        </row>
        <row r="58">
          <cell r="D58">
            <v>421800</v>
          </cell>
          <cell r="E58">
            <v>93833</v>
          </cell>
        </row>
        <row r="59">
          <cell r="D59">
            <v>37000</v>
          </cell>
          <cell r="E59">
            <v>37000</v>
          </cell>
        </row>
        <row r="60">
          <cell r="D60">
            <v>1200</v>
          </cell>
        </row>
        <row r="61">
          <cell r="D61">
            <v>262100</v>
          </cell>
          <cell r="E61">
            <v>224650</v>
          </cell>
        </row>
        <row r="62">
          <cell r="D62">
            <v>477000</v>
          </cell>
        </row>
        <row r="63">
          <cell r="D63">
            <v>18300</v>
          </cell>
          <cell r="E63">
            <v>18139.81</v>
          </cell>
        </row>
        <row r="64">
          <cell r="D64">
            <v>332800</v>
          </cell>
          <cell r="E64">
            <v>332799</v>
          </cell>
        </row>
        <row r="65">
          <cell r="D65">
            <v>50000</v>
          </cell>
          <cell r="E65">
            <v>50000</v>
          </cell>
        </row>
        <row r="66">
          <cell r="D66">
            <v>31800</v>
          </cell>
          <cell r="E66">
            <v>31800</v>
          </cell>
        </row>
        <row r="67">
          <cell r="D67">
            <v>620000</v>
          </cell>
        </row>
        <row r="68">
          <cell r="D68">
            <v>585700</v>
          </cell>
          <cell r="E68">
            <v>92273.82</v>
          </cell>
        </row>
        <row r="69">
          <cell r="D69">
            <v>377200</v>
          </cell>
        </row>
        <row r="73">
          <cell r="D73">
            <v>87000</v>
          </cell>
          <cell r="E73">
            <v>70473</v>
          </cell>
        </row>
        <row r="74">
          <cell r="D74">
            <v>476300</v>
          </cell>
          <cell r="E74">
            <v>269479.16</v>
          </cell>
        </row>
        <row r="75">
          <cell r="D75">
            <v>721200</v>
          </cell>
          <cell r="E75">
            <v>494385.49</v>
          </cell>
        </row>
        <row r="76">
          <cell r="D76">
            <v>30000</v>
          </cell>
          <cell r="E76">
            <v>30000</v>
          </cell>
        </row>
        <row r="77">
          <cell r="D77">
            <v>194800</v>
          </cell>
          <cell r="E77">
            <v>193400</v>
          </cell>
        </row>
        <row r="78">
          <cell r="D78">
            <v>135200</v>
          </cell>
          <cell r="E78">
            <v>135169.11</v>
          </cell>
        </row>
        <row r="79">
          <cell r="D79">
            <v>4091800</v>
          </cell>
          <cell r="E79">
            <v>2037468.36</v>
          </cell>
        </row>
        <row r="80">
          <cell r="D80">
            <v>751800</v>
          </cell>
          <cell r="E80">
            <v>343137.81</v>
          </cell>
        </row>
        <row r="81">
          <cell r="D81">
            <v>17000</v>
          </cell>
          <cell r="E81">
            <v>1287.53</v>
          </cell>
        </row>
        <row r="82">
          <cell r="D82">
            <v>83000</v>
          </cell>
          <cell r="E82">
            <v>82950</v>
          </cell>
        </row>
      </sheetData>
      <sheetData sheetId="2">
        <row r="6">
          <cell r="D6">
            <v>2384100</v>
          </cell>
          <cell r="E6">
            <v>932153.3099999996</v>
          </cell>
        </row>
        <row r="18">
          <cell r="D18">
            <v>2384100</v>
          </cell>
          <cell r="E18">
            <v>932153.3099999996</v>
          </cell>
        </row>
        <row r="19">
          <cell r="D19">
            <v>-14306700</v>
          </cell>
          <cell r="E19">
            <v>-7209397.71</v>
          </cell>
        </row>
        <row r="20">
          <cell r="D20">
            <v>-14306700</v>
          </cell>
          <cell r="E20">
            <v>-7209397.71</v>
          </cell>
        </row>
        <row r="21">
          <cell r="D21">
            <v>-14306700</v>
          </cell>
          <cell r="E21">
            <v>-7209397.71</v>
          </cell>
        </row>
        <row r="22">
          <cell r="D22">
            <v>-14306700</v>
          </cell>
          <cell r="E22">
            <v>-7209397.71</v>
          </cell>
        </row>
        <row r="23">
          <cell r="D23">
            <v>16690800</v>
          </cell>
          <cell r="E23">
            <v>8141551.02</v>
          </cell>
        </row>
        <row r="24">
          <cell r="D24">
            <v>16690800</v>
          </cell>
          <cell r="E24">
            <v>8141551.02</v>
          </cell>
        </row>
        <row r="25">
          <cell r="D25">
            <v>16690800</v>
          </cell>
          <cell r="E25">
            <v>8141551.02</v>
          </cell>
        </row>
        <row r="26">
          <cell r="D26">
            <v>16690800</v>
          </cell>
          <cell r="E26">
            <v>8141551.02</v>
          </cell>
        </row>
      </sheetData>
      <sheetData sheetId="3">
        <row r="14">
          <cell r="D14">
            <v>14306700</v>
          </cell>
          <cell r="E14">
            <v>7163269.12</v>
          </cell>
        </row>
      </sheetData>
      <sheetData sheetId="4">
        <row r="4">
          <cell r="D4">
            <v>16690800</v>
          </cell>
          <cell r="E4">
            <v>8095422.43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29.50390625" style="0" customWidth="1"/>
    <col min="2" max="2" width="4.625" style="0" customWidth="1"/>
    <col min="3" max="3" width="25.50390625" style="0" customWidth="1"/>
    <col min="4" max="4" width="11.875" style="0" customWidth="1"/>
    <col min="5" max="5" width="12.375" style="0" customWidth="1"/>
    <col min="6" max="6" width="14.125" style="0" customWidth="1"/>
  </cols>
  <sheetData>
    <row r="1" spans="1:6" ht="12.75">
      <c r="A1" s="95" t="s">
        <v>467</v>
      </c>
      <c r="B1" s="95"/>
      <c r="C1" s="95"/>
      <c r="D1" s="95"/>
      <c r="E1" s="95"/>
      <c r="F1" s="95"/>
    </row>
    <row r="2" ht="4.5" customHeight="1">
      <c r="A2" s="96"/>
    </row>
    <row r="3" spans="1:6" ht="12.75">
      <c r="A3" s="123" t="s">
        <v>6</v>
      </c>
      <c r="B3" s="123" t="s">
        <v>7</v>
      </c>
      <c r="C3" s="123" t="s">
        <v>468</v>
      </c>
      <c r="D3" s="125" t="s">
        <v>469</v>
      </c>
      <c r="E3" s="127" t="s">
        <v>52</v>
      </c>
      <c r="F3" s="128" t="s">
        <v>139</v>
      </c>
    </row>
    <row r="4" spans="1:6" s="9" customFormat="1" ht="54" customHeight="1">
      <c r="A4" s="124"/>
      <c r="B4" s="124"/>
      <c r="C4" s="124"/>
      <c r="D4" s="126"/>
      <c r="E4" s="127"/>
      <c r="F4" s="129"/>
    </row>
    <row r="5" spans="1:6" ht="12.75">
      <c r="A5" s="97">
        <v>1</v>
      </c>
      <c r="B5" s="97">
        <v>2</v>
      </c>
      <c r="C5" s="97">
        <v>3</v>
      </c>
      <c r="D5" s="97" t="s">
        <v>9</v>
      </c>
      <c r="E5" s="97" t="s">
        <v>10</v>
      </c>
      <c r="F5" s="97" t="s">
        <v>140</v>
      </c>
    </row>
    <row r="6" spans="1:6" ht="21">
      <c r="A6" s="98" t="s">
        <v>470</v>
      </c>
      <c r="B6" s="99">
        <v>500</v>
      </c>
      <c r="C6" s="100" t="s">
        <v>0</v>
      </c>
      <c r="D6" s="101">
        <f>'[1]124_3'!D6</f>
        <v>2384100</v>
      </c>
      <c r="E6" s="101">
        <f>'[1]124_3'!E6</f>
        <v>932153.3099999996</v>
      </c>
      <c r="F6" s="101">
        <f>D6-E6</f>
        <v>1451946.6900000004</v>
      </c>
    </row>
    <row r="7" spans="1:6" ht="12.75">
      <c r="A7" s="102" t="s">
        <v>471</v>
      </c>
      <c r="B7" s="103"/>
      <c r="C7" s="100" t="s">
        <v>472</v>
      </c>
      <c r="D7" s="100" t="s">
        <v>472</v>
      </c>
      <c r="E7" s="100" t="s">
        <v>472</v>
      </c>
      <c r="F7" s="100" t="s">
        <v>472</v>
      </c>
    </row>
    <row r="8" spans="1:6" ht="12.75">
      <c r="A8" s="104" t="s">
        <v>473</v>
      </c>
      <c r="B8" s="105"/>
      <c r="C8" s="100" t="s">
        <v>472</v>
      </c>
      <c r="D8" s="100" t="s">
        <v>472</v>
      </c>
      <c r="E8" s="100" t="s">
        <v>472</v>
      </c>
      <c r="F8" s="100" t="s">
        <v>472</v>
      </c>
    </row>
    <row r="9" spans="1:6" ht="12.75">
      <c r="A9" s="106" t="s">
        <v>474</v>
      </c>
      <c r="B9" s="107">
        <v>520</v>
      </c>
      <c r="C9" s="100" t="s">
        <v>0</v>
      </c>
      <c r="D9" s="100" t="s">
        <v>472</v>
      </c>
      <c r="E9" s="100" t="s">
        <v>472</v>
      </c>
      <c r="F9" s="100" t="s">
        <v>472</v>
      </c>
    </row>
    <row r="10" spans="1:6" ht="12.75">
      <c r="A10" s="106" t="s">
        <v>475</v>
      </c>
      <c r="B10" s="107"/>
      <c r="C10" s="100" t="s">
        <v>472</v>
      </c>
      <c r="D10" s="100" t="s">
        <v>472</v>
      </c>
      <c r="E10" s="100" t="s">
        <v>472</v>
      </c>
      <c r="F10" s="100" t="s">
        <v>472</v>
      </c>
    </row>
    <row r="11" spans="1:6" ht="12.75">
      <c r="A11" s="108"/>
      <c r="B11" s="105"/>
      <c r="C11" s="100" t="s">
        <v>472</v>
      </c>
      <c r="D11" s="100" t="s">
        <v>472</v>
      </c>
      <c r="E11" s="100" t="s">
        <v>472</v>
      </c>
      <c r="F11" s="100" t="s">
        <v>472</v>
      </c>
    </row>
    <row r="12" spans="1:6" ht="12.75">
      <c r="A12" s="108"/>
      <c r="B12" s="105"/>
      <c r="C12" s="100" t="s">
        <v>472</v>
      </c>
      <c r="D12" s="100" t="s">
        <v>472</v>
      </c>
      <c r="E12" s="100" t="s">
        <v>472</v>
      </c>
      <c r="F12" s="100" t="s">
        <v>472</v>
      </c>
    </row>
    <row r="13" spans="1:6" ht="12.75">
      <c r="A13" s="108" t="s">
        <v>476</v>
      </c>
      <c r="B13" s="105"/>
      <c r="C13" s="100" t="s">
        <v>472</v>
      </c>
      <c r="D13" s="100" t="s">
        <v>472</v>
      </c>
      <c r="E13" s="100" t="s">
        <v>472</v>
      </c>
      <c r="F13" s="100" t="s">
        <v>472</v>
      </c>
    </row>
    <row r="14" spans="1:6" ht="12.75">
      <c r="A14" s="109" t="s">
        <v>474</v>
      </c>
      <c r="B14" s="107">
        <v>620</v>
      </c>
      <c r="C14" s="100" t="s">
        <v>0</v>
      </c>
      <c r="D14" s="100" t="s">
        <v>472</v>
      </c>
      <c r="E14" s="100" t="s">
        <v>472</v>
      </c>
      <c r="F14" s="100" t="s">
        <v>472</v>
      </c>
    </row>
    <row r="15" spans="1:6" ht="12.75">
      <c r="A15" s="106" t="s">
        <v>475</v>
      </c>
      <c r="B15" s="107"/>
      <c r="C15" s="100" t="s">
        <v>472</v>
      </c>
      <c r="D15" s="100" t="s">
        <v>472</v>
      </c>
      <c r="E15" s="100" t="s">
        <v>472</v>
      </c>
      <c r="F15" s="100" t="s">
        <v>472</v>
      </c>
    </row>
    <row r="16" spans="1:6" ht="12.75">
      <c r="A16" s="98"/>
      <c r="B16" s="99"/>
      <c r="C16" s="100" t="s">
        <v>472</v>
      </c>
      <c r="D16" s="100" t="s">
        <v>472</v>
      </c>
      <c r="E16" s="100" t="s">
        <v>472</v>
      </c>
      <c r="F16" s="100" t="s">
        <v>472</v>
      </c>
    </row>
    <row r="17" spans="1:6" ht="12.75">
      <c r="A17" s="110" t="s">
        <v>477</v>
      </c>
      <c r="B17" s="99">
        <v>700</v>
      </c>
      <c r="C17" s="111" t="s">
        <v>478</v>
      </c>
      <c r="D17" s="101">
        <f>'[1]124_3'!D18</f>
        <v>2384100</v>
      </c>
      <c r="E17" s="101">
        <f>'[1]124_3'!E18</f>
        <v>932153.3099999996</v>
      </c>
      <c r="F17" s="101">
        <f>D17-E17</f>
        <v>1451946.6900000004</v>
      </c>
    </row>
    <row r="18" spans="1:6" ht="12.75">
      <c r="A18" s="110" t="s">
        <v>479</v>
      </c>
      <c r="B18" s="99">
        <v>710</v>
      </c>
      <c r="C18" s="111" t="s">
        <v>480</v>
      </c>
      <c r="D18" s="101">
        <f>'[1]124_3'!D19</f>
        <v>-14306700</v>
      </c>
      <c r="E18" s="101">
        <f>'[1]124_3'!E19</f>
        <v>-7209397.71</v>
      </c>
      <c r="F18" s="100" t="s">
        <v>0</v>
      </c>
    </row>
    <row r="19" spans="1:6" ht="12.75">
      <c r="A19" s="110" t="s">
        <v>481</v>
      </c>
      <c r="B19" s="99">
        <v>710</v>
      </c>
      <c r="C19" s="111" t="s">
        <v>482</v>
      </c>
      <c r="D19" s="101">
        <f>'[1]124_3'!D20</f>
        <v>-14306700</v>
      </c>
      <c r="E19" s="101">
        <f>'[1]124_3'!E20</f>
        <v>-7209397.71</v>
      </c>
      <c r="F19" s="100" t="s">
        <v>0</v>
      </c>
    </row>
    <row r="20" spans="1:6" ht="21">
      <c r="A20" s="110" t="s">
        <v>483</v>
      </c>
      <c r="B20" s="99">
        <v>710</v>
      </c>
      <c r="C20" s="111" t="s">
        <v>484</v>
      </c>
      <c r="D20" s="101">
        <f>'[1]124_3'!D21</f>
        <v>-14306700</v>
      </c>
      <c r="E20" s="101">
        <f>'[1]124_3'!E21</f>
        <v>-7209397.71</v>
      </c>
      <c r="F20" s="100" t="s">
        <v>0</v>
      </c>
    </row>
    <row r="21" spans="1:6" ht="21">
      <c r="A21" s="98" t="s">
        <v>485</v>
      </c>
      <c r="B21" s="99">
        <v>710</v>
      </c>
      <c r="C21" s="111" t="s">
        <v>486</v>
      </c>
      <c r="D21" s="101">
        <f>'[1]124_3'!D22</f>
        <v>-14306700</v>
      </c>
      <c r="E21" s="101">
        <f>'[1]124_3'!E22</f>
        <v>-7209397.71</v>
      </c>
      <c r="F21" s="100" t="s">
        <v>0</v>
      </c>
    </row>
    <row r="22" spans="1:6" ht="12.75">
      <c r="A22" s="110" t="s">
        <v>487</v>
      </c>
      <c r="B22" s="99">
        <v>710</v>
      </c>
      <c r="C22" s="111" t="s">
        <v>488</v>
      </c>
      <c r="D22" s="101">
        <f>'[1]124_3'!D23</f>
        <v>16690800</v>
      </c>
      <c r="E22" s="101">
        <f>'[1]124_3'!E23</f>
        <v>8141551.02</v>
      </c>
      <c r="F22" s="100" t="s">
        <v>0</v>
      </c>
    </row>
    <row r="23" spans="1:6" ht="12.75">
      <c r="A23" s="110" t="s">
        <v>489</v>
      </c>
      <c r="B23" s="99">
        <v>720</v>
      </c>
      <c r="C23" s="111" t="s">
        <v>490</v>
      </c>
      <c r="D23" s="101">
        <f>'[1]124_3'!D24</f>
        <v>16690800</v>
      </c>
      <c r="E23" s="101">
        <f>'[1]124_3'!E24</f>
        <v>8141551.02</v>
      </c>
      <c r="F23" s="100" t="s">
        <v>0</v>
      </c>
    </row>
    <row r="24" spans="1:6" ht="21">
      <c r="A24" s="110" t="s">
        <v>491</v>
      </c>
      <c r="B24" s="99">
        <v>720</v>
      </c>
      <c r="C24" s="111" t="s">
        <v>492</v>
      </c>
      <c r="D24" s="101">
        <f>'[1]124_3'!D25</f>
        <v>16690800</v>
      </c>
      <c r="E24" s="101">
        <f>'[1]124_3'!E25</f>
        <v>8141551.02</v>
      </c>
      <c r="F24" s="100" t="s">
        <v>0</v>
      </c>
    </row>
    <row r="25" spans="1:6" ht="21">
      <c r="A25" s="112" t="s">
        <v>493</v>
      </c>
      <c r="B25" s="99">
        <v>720</v>
      </c>
      <c r="C25" s="111" t="s">
        <v>494</v>
      </c>
      <c r="D25" s="101">
        <f>'[1]124_3'!D26</f>
        <v>16690800</v>
      </c>
      <c r="E25" s="101">
        <f>'[1]124_3'!E26</f>
        <v>8141551.02</v>
      </c>
      <c r="F25" s="100" t="s">
        <v>0</v>
      </c>
    </row>
    <row r="26" spans="1:7" ht="14.25" customHeight="1">
      <c r="A26" s="113"/>
      <c r="B26" s="114"/>
      <c r="C26" s="115"/>
      <c r="D26" s="116"/>
      <c r="E26" s="117"/>
      <c r="F26" s="118"/>
      <c r="G26" s="119"/>
    </row>
    <row r="27" spans="1:7" ht="14.25" customHeight="1">
      <c r="A27" s="120" t="s">
        <v>495</v>
      </c>
      <c r="B27" s="121" t="s">
        <v>496</v>
      </c>
      <c r="C27" s="121"/>
      <c r="D27" s="116"/>
      <c r="E27" s="117"/>
      <c r="F27" s="118"/>
      <c r="G27" s="119"/>
    </row>
    <row r="28" spans="4:7" ht="14.25" customHeight="1">
      <c r="D28" s="116"/>
      <c r="E28" s="117"/>
      <c r="F28" s="118"/>
      <c r="G28" s="119"/>
    </row>
    <row r="29" spans="4:7" ht="14.25" customHeight="1">
      <c r="D29" s="116"/>
      <c r="E29" s="117"/>
      <c r="F29" s="118"/>
      <c r="G29" s="119"/>
    </row>
    <row r="30" spans="1:7" ht="14.25" customHeight="1">
      <c r="A30" s="7" t="s">
        <v>497</v>
      </c>
      <c r="B30" s="7"/>
      <c r="C30" s="7"/>
      <c r="D30" s="116"/>
      <c r="E30" s="117"/>
      <c r="F30" s="118"/>
      <c r="G30" s="119"/>
    </row>
    <row r="31" spans="1:3" s="7" customFormat="1" ht="9.75">
      <c r="A31" s="7" t="s">
        <v>498</v>
      </c>
      <c r="C31" s="7" t="s">
        <v>499</v>
      </c>
    </row>
    <row r="32" s="7" customFormat="1" ht="6.75" customHeight="1"/>
    <row r="33" s="7" customFormat="1" ht="0.75" customHeight="1" hidden="1"/>
    <row r="34" spans="1:3" s="7" customFormat="1" ht="16.5" customHeight="1">
      <c r="A34" s="7" t="s">
        <v>500</v>
      </c>
      <c r="B34" s="122" t="s">
        <v>501</v>
      </c>
      <c r="C34" s="122"/>
    </row>
    <row r="35" s="7" customFormat="1" ht="20.25" customHeight="1"/>
    <row r="36" spans="1:3" ht="12.75">
      <c r="A36" s="7" t="s">
        <v>502</v>
      </c>
      <c r="B36" s="7"/>
      <c r="C36" s="7"/>
    </row>
  </sheetData>
  <sheetProtection/>
  <mergeCells count="8">
    <mergeCell ref="D3:D4"/>
    <mergeCell ref="E3:E4"/>
    <mergeCell ref="F3:F4"/>
    <mergeCell ref="B27:C27"/>
    <mergeCell ref="B34:C34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0"/>
  <sheetViews>
    <sheetView tabSelected="1" view="pageBreakPreview" zoomScale="60" zoomScalePageLayoutView="0" workbookViewId="0" topLeftCell="A1">
      <selection activeCell="A2" sqref="A2"/>
    </sheetView>
  </sheetViews>
  <sheetFormatPr defaultColWidth="8.875" defaultRowHeight="12.75"/>
  <cols>
    <col min="1" max="1" width="58.50390625" style="94" customWidth="1"/>
    <col min="2" max="2" width="6.625" style="26" customWidth="1"/>
    <col min="3" max="3" width="23.50390625" style="26" customWidth="1"/>
    <col min="4" max="4" width="14.125" style="91" customWidth="1"/>
    <col min="5" max="5" width="12.50390625" style="91" customWidth="1"/>
    <col min="6" max="6" width="14.00390625" style="26" customWidth="1"/>
    <col min="7" max="8" width="8.875" style="26" customWidth="1"/>
    <col min="9" max="9" width="9.125" style="26" bestFit="1" customWidth="1"/>
    <col min="10" max="16384" width="8.875" style="26" customWidth="1"/>
  </cols>
  <sheetData>
    <row r="1" spans="1:6" ht="21" customHeight="1" thickBot="1">
      <c r="A1" s="130" t="s">
        <v>135</v>
      </c>
      <c r="B1" s="130"/>
      <c r="C1" s="130"/>
      <c r="D1" s="130"/>
      <c r="E1" s="130"/>
      <c r="F1" s="130"/>
    </row>
    <row r="2" spans="1:6" ht="60" customHeight="1">
      <c r="A2" s="27" t="s">
        <v>6</v>
      </c>
      <c r="B2" s="27" t="s">
        <v>7</v>
      </c>
      <c r="C2" s="27" t="s">
        <v>136</v>
      </c>
      <c r="D2" s="28" t="s">
        <v>137</v>
      </c>
      <c r="E2" s="28" t="s">
        <v>138</v>
      </c>
      <c r="F2" s="27" t="s">
        <v>139</v>
      </c>
    </row>
    <row r="3" spans="1:6" s="31" customFormat="1" ht="10.5" thickBot="1">
      <c r="A3" s="29">
        <v>1</v>
      </c>
      <c r="B3" s="29">
        <v>2</v>
      </c>
      <c r="C3" s="29">
        <v>3</v>
      </c>
      <c r="D3" s="30" t="s">
        <v>9</v>
      </c>
      <c r="E3" s="30" t="s">
        <v>10</v>
      </c>
      <c r="F3" s="29" t="s">
        <v>140</v>
      </c>
    </row>
    <row r="4" spans="1:8" ht="17.25" customHeight="1">
      <c r="A4" s="32" t="s">
        <v>141</v>
      </c>
      <c r="B4" s="33">
        <v>200</v>
      </c>
      <c r="C4" s="34" t="s">
        <v>0</v>
      </c>
      <c r="D4" s="35">
        <f>D6+D112+D125+D140+D166+D209+D221</f>
        <v>16690800</v>
      </c>
      <c r="E4" s="35">
        <f>E6+E112+E125+E140+E166+E209+E221</f>
        <v>8095422.43</v>
      </c>
      <c r="F4" s="36">
        <f aca="true" t="shared" si="0" ref="F4:F200">D4-E4</f>
        <v>8595377.57</v>
      </c>
      <c r="H4" s="37"/>
    </row>
    <row r="5" spans="1:8" ht="9.75">
      <c r="A5" s="38" t="s">
        <v>51</v>
      </c>
      <c r="B5" s="39"/>
      <c r="C5" s="40"/>
      <c r="D5" s="41"/>
      <c r="E5" s="41"/>
      <c r="F5" s="11"/>
      <c r="H5" s="37"/>
    </row>
    <row r="6" spans="1:9" ht="12.75">
      <c r="A6" s="42" t="s">
        <v>142</v>
      </c>
      <c r="B6" s="43">
        <v>200</v>
      </c>
      <c r="C6" s="44" t="s">
        <v>143</v>
      </c>
      <c r="D6" s="45">
        <f>D7+D20+D87+D102</f>
        <v>6035400</v>
      </c>
      <c r="E6" s="45">
        <f>E7+E20+E87+E102</f>
        <v>3386676.4</v>
      </c>
      <c r="F6" s="36">
        <f t="shared" si="0"/>
        <v>2648723.6</v>
      </c>
      <c r="H6" s="46"/>
      <c r="I6" s="37"/>
    </row>
    <row r="7" spans="1:8" ht="21">
      <c r="A7" s="42" t="s">
        <v>144</v>
      </c>
      <c r="B7" s="43">
        <v>200</v>
      </c>
      <c r="C7" s="47" t="s">
        <v>145</v>
      </c>
      <c r="D7" s="48">
        <f aca="true" t="shared" si="1" ref="D7:E10">D8</f>
        <v>824800</v>
      </c>
      <c r="E7" s="48">
        <f t="shared" si="1"/>
        <v>464292.14</v>
      </c>
      <c r="F7" s="49">
        <f t="shared" si="0"/>
        <v>360507.86</v>
      </c>
      <c r="H7" s="37"/>
    </row>
    <row r="8" spans="1:8" ht="30">
      <c r="A8" s="42" t="s">
        <v>146</v>
      </c>
      <c r="B8" s="43">
        <v>200</v>
      </c>
      <c r="C8" s="50" t="s">
        <v>147</v>
      </c>
      <c r="D8" s="51">
        <f>D10</f>
        <v>824800</v>
      </c>
      <c r="E8" s="51">
        <f>E10</f>
        <v>464292.14</v>
      </c>
      <c r="F8" s="11">
        <f t="shared" si="0"/>
        <v>360507.86</v>
      </c>
      <c r="H8" s="37"/>
    </row>
    <row r="9" spans="1:8" ht="9.75">
      <c r="A9" s="42" t="s">
        <v>148</v>
      </c>
      <c r="B9" s="43">
        <v>200</v>
      </c>
      <c r="C9" s="50" t="s">
        <v>149</v>
      </c>
      <c r="D9" s="51">
        <f>D10</f>
        <v>824800</v>
      </c>
      <c r="E9" s="51">
        <f>E10</f>
        <v>464292.14</v>
      </c>
      <c r="F9" s="11">
        <f t="shared" si="0"/>
        <v>360507.86</v>
      </c>
      <c r="H9" s="37"/>
    </row>
    <row r="10" spans="1:8" ht="48" customHeight="1">
      <c r="A10" s="42" t="s">
        <v>150</v>
      </c>
      <c r="B10" s="43">
        <v>200</v>
      </c>
      <c r="C10" s="50" t="s">
        <v>151</v>
      </c>
      <c r="D10" s="51">
        <f t="shared" si="1"/>
        <v>824800</v>
      </c>
      <c r="E10" s="51">
        <f t="shared" si="1"/>
        <v>464292.14</v>
      </c>
      <c r="F10" s="11">
        <f t="shared" si="0"/>
        <v>360507.86</v>
      </c>
      <c r="H10" s="37"/>
    </row>
    <row r="11" spans="1:8" ht="27.75" customHeight="1">
      <c r="A11" s="42" t="s">
        <v>152</v>
      </c>
      <c r="B11" s="43">
        <v>200</v>
      </c>
      <c r="C11" s="50" t="s">
        <v>153</v>
      </c>
      <c r="D11" s="51">
        <f>D12+D16</f>
        <v>824800</v>
      </c>
      <c r="E11" s="51">
        <f>E12+E16</f>
        <v>464292.14</v>
      </c>
      <c r="F11" s="11">
        <f t="shared" si="0"/>
        <v>360507.86</v>
      </c>
      <c r="H11" s="37"/>
    </row>
    <row r="12" spans="1:8" ht="12.75" customHeight="1">
      <c r="A12" s="52" t="s">
        <v>154</v>
      </c>
      <c r="B12" s="53">
        <v>200</v>
      </c>
      <c r="C12" s="54" t="s">
        <v>155</v>
      </c>
      <c r="D12" s="51">
        <f>D13</f>
        <v>796500</v>
      </c>
      <c r="E12" s="51">
        <f>E13</f>
        <v>436379.87</v>
      </c>
      <c r="F12" s="11">
        <f t="shared" si="0"/>
        <v>360120.13</v>
      </c>
      <c r="H12" s="37"/>
    </row>
    <row r="13" spans="1:8" ht="12" customHeight="1">
      <c r="A13" s="42" t="s">
        <v>156</v>
      </c>
      <c r="B13" s="43">
        <v>200</v>
      </c>
      <c r="C13" s="50" t="s">
        <v>157</v>
      </c>
      <c r="D13" s="55">
        <f>D14+D15</f>
        <v>796500</v>
      </c>
      <c r="E13" s="55">
        <f>E14+E15</f>
        <v>436379.87</v>
      </c>
      <c r="F13" s="11">
        <f t="shared" si="0"/>
        <v>360120.13</v>
      </c>
      <c r="H13" s="37"/>
    </row>
    <row r="14" spans="1:8" ht="9.75">
      <c r="A14" s="56" t="s">
        <v>158</v>
      </c>
      <c r="B14" s="43">
        <v>200</v>
      </c>
      <c r="C14" s="50" t="s">
        <v>159</v>
      </c>
      <c r="D14" s="57">
        <f>'[1]124_2'!D8</f>
        <v>611800</v>
      </c>
      <c r="E14" s="57">
        <f>'[1]124_2'!E8</f>
        <v>334984.08</v>
      </c>
      <c r="F14" s="11">
        <f t="shared" si="0"/>
        <v>276815.92</v>
      </c>
      <c r="H14" s="37"/>
    </row>
    <row r="15" spans="1:8" ht="9.75">
      <c r="A15" s="56" t="s">
        <v>160</v>
      </c>
      <c r="B15" s="43">
        <v>200</v>
      </c>
      <c r="C15" s="50" t="s">
        <v>161</v>
      </c>
      <c r="D15" s="57">
        <f>'[1]124_2'!D9</f>
        <v>184700</v>
      </c>
      <c r="E15" s="57">
        <f>'[1]124_2'!E9</f>
        <v>101395.79</v>
      </c>
      <c r="F15" s="11">
        <f t="shared" si="0"/>
        <v>83304.21</v>
      </c>
      <c r="H15" s="37"/>
    </row>
    <row r="16" spans="1:8" ht="9.75">
      <c r="A16" s="56" t="s">
        <v>162</v>
      </c>
      <c r="B16" s="43">
        <v>200</v>
      </c>
      <c r="C16" s="50" t="s">
        <v>163</v>
      </c>
      <c r="D16" s="57">
        <f>D17</f>
        <v>28300</v>
      </c>
      <c r="E16" s="57">
        <f>E17</f>
        <v>27912.27</v>
      </c>
      <c r="F16" s="11">
        <f t="shared" si="0"/>
        <v>387.72999999999956</v>
      </c>
      <c r="H16" s="37"/>
    </row>
    <row r="17" spans="1:8" ht="9.75">
      <c r="A17" s="56" t="s">
        <v>156</v>
      </c>
      <c r="B17" s="43">
        <v>200</v>
      </c>
      <c r="C17" s="50" t="s">
        <v>164</v>
      </c>
      <c r="D17" s="57">
        <f>D18+D19</f>
        <v>28300</v>
      </c>
      <c r="E17" s="57">
        <f>E18+E19</f>
        <v>27912.27</v>
      </c>
      <c r="F17" s="11">
        <f t="shared" si="0"/>
        <v>387.72999999999956</v>
      </c>
      <c r="H17" s="37"/>
    </row>
    <row r="18" spans="1:8" ht="16.5" customHeight="1">
      <c r="A18" s="56" t="s">
        <v>165</v>
      </c>
      <c r="B18" s="43">
        <v>200</v>
      </c>
      <c r="C18" s="50" t="s">
        <v>166</v>
      </c>
      <c r="D18" s="57">
        <f>'[1]124_2'!D10</f>
        <v>21700</v>
      </c>
      <c r="E18" s="57">
        <f>'[1]124_2'!E10</f>
        <v>21438</v>
      </c>
      <c r="F18" s="11">
        <f t="shared" si="0"/>
        <v>262</v>
      </c>
      <c r="H18" s="37"/>
    </row>
    <row r="19" spans="1:8" ht="13.5" customHeight="1">
      <c r="A19" s="56" t="s">
        <v>160</v>
      </c>
      <c r="B19" s="43">
        <v>200</v>
      </c>
      <c r="C19" s="50" t="s">
        <v>167</v>
      </c>
      <c r="D19" s="57">
        <f>'[1]124_2'!D11</f>
        <v>6600</v>
      </c>
      <c r="E19" s="57">
        <f>'[1]124_2'!E11</f>
        <v>6474.27</v>
      </c>
      <c r="F19" s="11">
        <f t="shared" si="0"/>
        <v>125.72999999999956</v>
      </c>
      <c r="H19" s="37"/>
    </row>
    <row r="20" spans="1:8" ht="39" customHeight="1">
      <c r="A20" s="42" t="s">
        <v>168</v>
      </c>
      <c r="B20" s="43">
        <v>200</v>
      </c>
      <c r="C20" s="44" t="s">
        <v>169</v>
      </c>
      <c r="D20" s="45">
        <f>D21+D72</f>
        <v>4895100</v>
      </c>
      <c r="E20" s="45">
        <f>E21+E72</f>
        <v>2756900.19</v>
      </c>
      <c r="F20" s="36">
        <f t="shared" si="0"/>
        <v>2138199.81</v>
      </c>
      <c r="H20" s="37"/>
    </row>
    <row r="21" spans="1:8" ht="30">
      <c r="A21" s="42" t="s">
        <v>146</v>
      </c>
      <c r="B21" s="43">
        <v>200</v>
      </c>
      <c r="C21" s="50" t="s">
        <v>170</v>
      </c>
      <c r="D21" s="55">
        <f>D22</f>
        <v>4805300</v>
      </c>
      <c r="E21" s="55">
        <f>E22</f>
        <v>2704700.19</v>
      </c>
      <c r="F21" s="11">
        <f t="shared" si="0"/>
        <v>2100599.81</v>
      </c>
      <c r="H21" s="37"/>
    </row>
    <row r="22" spans="1:8" ht="12" customHeight="1">
      <c r="A22" s="42" t="s">
        <v>171</v>
      </c>
      <c r="B22" s="43">
        <v>200</v>
      </c>
      <c r="C22" s="50" t="s">
        <v>172</v>
      </c>
      <c r="D22" s="55">
        <f>D23+D33+D52</f>
        <v>4805300</v>
      </c>
      <c r="E22" s="55">
        <f>E23+E33+E52</f>
        <v>2704700.19</v>
      </c>
      <c r="F22" s="11">
        <f t="shared" si="0"/>
        <v>2100599.81</v>
      </c>
      <c r="H22" s="37"/>
    </row>
    <row r="23" spans="1:8" ht="30">
      <c r="A23" s="42" t="s">
        <v>150</v>
      </c>
      <c r="B23" s="43">
        <v>200</v>
      </c>
      <c r="C23" s="50" t="s">
        <v>173</v>
      </c>
      <c r="D23" s="55">
        <f>D24</f>
        <v>2839200</v>
      </c>
      <c r="E23" s="55">
        <f>E24</f>
        <v>1498614.7000000002</v>
      </c>
      <c r="F23" s="11">
        <f t="shared" si="0"/>
        <v>1340585.2999999998</v>
      </c>
      <c r="H23" s="37"/>
    </row>
    <row r="24" spans="1:8" ht="9.75">
      <c r="A24" s="42" t="s">
        <v>152</v>
      </c>
      <c r="B24" s="43">
        <v>200</v>
      </c>
      <c r="C24" s="50" t="s">
        <v>174</v>
      </c>
      <c r="D24" s="55">
        <f>D25+D29</f>
        <v>2839200</v>
      </c>
      <c r="E24" s="55">
        <f>E25+E29</f>
        <v>1498614.7000000002</v>
      </c>
      <c r="F24" s="11">
        <f t="shared" si="0"/>
        <v>1340585.2999999998</v>
      </c>
      <c r="H24" s="37"/>
    </row>
    <row r="25" spans="1:8" s="58" customFormat="1" ht="9.75">
      <c r="A25" s="52" t="s">
        <v>154</v>
      </c>
      <c r="B25" s="43">
        <v>200</v>
      </c>
      <c r="C25" s="50" t="s">
        <v>175</v>
      </c>
      <c r="D25" s="55">
        <f>D26</f>
        <v>2710600</v>
      </c>
      <c r="E25" s="55">
        <f>E26</f>
        <v>1462899.6</v>
      </c>
      <c r="F25" s="11">
        <f t="shared" si="0"/>
        <v>1247700.4</v>
      </c>
      <c r="H25" s="59"/>
    </row>
    <row r="26" spans="1:8" s="58" customFormat="1" ht="9.75">
      <c r="A26" s="42" t="s">
        <v>156</v>
      </c>
      <c r="B26" s="43">
        <v>200</v>
      </c>
      <c r="C26" s="50" t="s">
        <v>176</v>
      </c>
      <c r="D26" s="55">
        <f>D27+D28</f>
        <v>2710600</v>
      </c>
      <c r="E26" s="55">
        <f>E27+E28</f>
        <v>1462899.6</v>
      </c>
      <c r="F26" s="11">
        <f t="shared" si="0"/>
        <v>1247700.4</v>
      </c>
      <c r="H26" s="59"/>
    </row>
    <row r="27" spans="1:8" s="58" customFormat="1" ht="9.75">
      <c r="A27" s="56" t="s">
        <v>158</v>
      </c>
      <c r="B27" s="43">
        <v>200</v>
      </c>
      <c r="C27" s="50" t="s">
        <v>177</v>
      </c>
      <c r="D27" s="57">
        <f>'[1]124_2'!D12</f>
        <v>2081800</v>
      </c>
      <c r="E27" s="57">
        <f>'[1]124_2'!E12</f>
        <v>1129378.2</v>
      </c>
      <c r="F27" s="11">
        <f t="shared" si="0"/>
        <v>952421.8</v>
      </c>
      <c r="H27" s="59"/>
    </row>
    <row r="28" spans="1:8" s="58" customFormat="1" ht="9.75">
      <c r="A28" s="56" t="s">
        <v>160</v>
      </c>
      <c r="B28" s="43">
        <v>200</v>
      </c>
      <c r="C28" s="50" t="s">
        <v>178</v>
      </c>
      <c r="D28" s="57">
        <f>'[1]124_2'!D13</f>
        <v>628800</v>
      </c>
      <c r="E28" s="57">
        <f>'[1]124_2'!E13</f>
        <v>333521.4</v>
      </c>
      <c r="F28" s="11">
        <f t="shared" si="0"/>
        <v>295278.6</v>
      </c>
      <c r="H28" s="59"/>
    </row>
    <row r="29" spans="1:8" s="58" customFormat="1" ht="9.75">
      <c r="A29" s="56" t="s">
        <v>162</v>
      </c>
      <c r="B29" s="43">
        <v>200</v>
      </c>
      <c r="C29" s="50" t="s">
        <v>179</v>
      </c>
      <c r="D29" s="57">
        <f>D30</f>
        <v>128600</v>
      </c>
      <c r="E29" s="57">
        <f>E30</f>
        <v>35715.1</v>
      </c>
      <c r="F29" s="11">
        <f t="shared" si="0"/>
        <v>92884.9</v>
      </c>
      <c r="H29" s="59"/>
    </row>
    <row r="30" spans="1:8" s="58" customFormat="1" ht="9.75">
      <c r="A30" s="56" t="s">
        <v>156</v>
      </c>
      <c r="B30" s="43">
        <v>200</v>
      </c>
      <c r="C30" s="50" t="s">
        <v>180</v>
      </c>
      <c r="D30" s="57">
        <f>D31+D32</f>
        <v>128600</v>
      </c>
      <c r="E30" s="57">
        <f>E31+E32</f>
        <v>35715.1</v>
      </c>
      <c r="F30" s="11">
        <f t="shared" si="0"/>
        <v>92884.9</v>
      </c>
      <c r="H30" s="59"/>
    </row>
    <row r="31" spans="1:8" s="58" customFormat="1" ht="9.75">
      <c r="A31" s="56" t="s">
        <v>165</v>
      </c>
      <c r="B31" s="43">
        <v>200</v>
      </c>
      <c r="C31" s="50" t="s">
        <v>181</v>
      </c>
      <c r="D31" s="57">
        <f>'[1]124_2'!D14</f>
        <v>105700</v>
      </c>
      <c r="E31" s="57">
        <f>'[1]124_2'!E14</f>
        <v>27041</v>
      </c>
      <c r="F31" s="11">
        <f t="shared" si="0"/>
        <v>78659</v>
      </c>
      <c r="H31" s="59"/>
    </row>
    <row r="32" spans="1:8" s="58" customFormat="1" ht="9.75">
      <c r="A32" s="56" t="s">
        <v>160</v>
      </c>
      <c r="B32" s="43">
        <v>200</v>
      </c>
      <c r="C32" s="50" t="s">
        <v>182</v>
      </c>
      <c r="D32" s="57">
        <f>'[1]124_2'!D15</f>
        <v>22900</v>
      </c>
      <c r="E32" s="57">
        <f>'[1]124_2'!E15</f>
        <v>8674.1</v>
      </c>
      <c r="F32" s="11">
        <f t="shared" si="0"/>
        <v>14225.9</v>
      </c>
      <c r="H32" s="59"/>
    </row>
    <row r="33" spans="1:8" s="58" customFormat="1" ht="9.75">
      <c r="A33" s="56" t="s">
        <v>183</v>
      </c>
      <c r="B33" s="43">
        <v>200</v>
      </c>
      <c r="C33" s="50" t="s">
        <v>184</v>
      </c>
      <c r="D33" s="57">
        <f>D34</f>
        <v>1944600</v>
      </c>
      <c r="E33" s="57">
        <f>E34</f>
        <v>1197222.5499999998</v>
      </c>
      <c r="F33" s="11">
        <f t="shared" si="0"/>
        <v>747377.4500000002</v>
      </c>
      <c r="H33" s="59"/>
    </row>
    <row r="34" spans="1:8" s="58" customFormat="1" ht="9.75">
      <c r="A34" s="56" t="s">
        <v>185</v>
      </c>
      <c r="B34" s="43">
        <v>200</v>
      </c>
      <c r="C34" s="50" t="s">
        <v>186</v>
      </c>
      <c r="D34" s="57">
        <f>D35+D42</f>
        <v>1944600</v>
      </c>
      <c r="E34" s="57">
        <f>E35+E42</f>
        <v>1197222.5499999998</v>
      </c>
      <c r="F34" s="11">
        <f t="shared" si="0"/>
        <v>747377.4500000002</v>
      </c>
      <c r="H34" s="59"/>
    </row>
    <row r="35" spans="1:8" s="58" customFormat="1" ht="20.25">
      <c r="A35" s="56" t="s">
        <v>187</v>
      </c>
      <c r="B35" s="43">
        <v>200</v>
      </c>
      <c r="C35" s="50" t="s">
        <v>188</v>
      </c>
      <c r="D35" s="57">
        <f>D36+D40</f>
        <v>215300</v>
      </c>
      <c r="E35" s="57">
        <f>E36+E40</f>
        <v>130333.39</v>
      </c>
      <c r="F35" s="11">
        <f t="shared" si="0"/>
        <v>84966.61</v>
      </c>
      <c r="H35" s="59"/>
    </row>
    <row r="36" spans="1:8" s="58" customFormat="1" ht="9.75">
      <c r="A36" s="56" t="s">
        <v>189</v>
      </c>
      <c r="B36" s="43">
        <v>200</v>
      </c>
      <c r="C36" s="50" t="s">
        <v>190</v>
      </c>
      <c r="D36" s="55">
        <f>D39+D37+D38</f>
        <v>210200</v>
      </c>
      <c r="E36" s="55">
        <f>E39+E37+E38</f>
        <v>125233.39</v>
      </c>
      <c r="F36" s="11">
        <f t="shared" si="0"/>
        <v>84966.61</v>
      </c>
      <c r="H36" s="59"/>
    </row>
    <row r="37" spans="1:8" s="58" customFormat="1" ht="9.75">
      <c r="A37" s="56" t="s">
        <v>191</v>
      </c>
      <c r="B37" s="43">
        <v>200</v>
      </c>
      <c r="C37" s="50" t="s">
        <v>192</v>
      </c>
      <c r="D37" s="55">
        <f>'[1]124_2'!D16</f>
        <v>93900</v>
      </c>
      <c r="E37" s="55">
        <f>'[1]124_2'!E16</f>
        <v>56593.39</v>
      </c>
      <c r="F37" s="11">
        <f t="shared" si="0"/>
        <v>37306.61</v>
      </c>
      <c r="H37" s="59"/>
    </row>
    <row r="38" spans="1:8" s="58" customFormat="1" ht="9.75">
      <c r="A38" s="56" t="s">
        <v>193</v>
      </c>
      <c r="B38" s="43">
        <v>200</v>
      </c>
      <c r="C38" s="50" t="s">
        <v>194</v>
      </c>
      <c r="D38" s="55">
        <f>'[1]124_2'!D17</f>
        <v>25300</v>
      </c>
      <c r="E38" s="55">
        <f>'[1]124_2'!E17</f>
        <v>9900</v>
      </c>
      <c r="F38" s="11">
        <f t="shared" si="0"/>
        <v>15400</v>
      </c>
      <c r="H38" s="59"/>
    </row>
    <row r="39" spans="1:8" s="58" customFormat="1" ht="15" customHeight="1">
      <c r="A39" s="56" t="s">
        <v>195</v>
      </c>
      <c r="B39" s="43">
        <v>200</v>
      </c>
      <c r="C39" s="50" t="s">
        <v>196</v>
      </c>
      <c r="D39" s="57">
        <f>'[1]124_2'!D18</f>
        <v>91000</v>
      </c>
      <c r="E39" s="57">
        <f>'[1]124_2'!E18</f>
        <v>58740</v>
      </c>
      <c r="F39" s="11">
        <f t="shared" si="0"/>
        <v>32260</v>
      </c>
      <c r="H39" s="59"/>
    </row>
    <row r="40" spans="1:8" s="58" customFormat="1" ht="15" customHeight="1">
      <c r="A40" s="56" t="s">
        <v>197</v>
      </c>
      <c r="B40" s="43">
        <v>200</v>
      </c>
      <c r="C40" s="50" t="s">
        <v>198</v>
      </c>
      <c r="D40" s="57">
        <f>D41</f>
        <v>5100</v>
      </c>
      <c r="E40" s="57">
        <f>E41</f>
        <v>5100</v>
      </c>
      <c r="F40" s="11">
        <f t="shared" si="0"/>
        <v>0</v>
      </c>
      <c r="H40" s="59"/>
    </row>
    <row r="41" spans="1:8" s="58" customFormat="1" ht="15" customHeight="1">
      <c r="A41" s="56" t="s">
        <v>199</v>
      </c>
      <c r="B41" s="43">
        <v>200</v>
      </c>
      <c r="C41" s="50" t="s">
        <v>200</v>
      </c>
      <c r="D41" s="57">
        <f>'[1]124_2'!D20</f>
        <v>5100</v>
      </c>
      <c r="E41" s="57">
        <f>'[1]124_2'!E20</f>
        <v>5100</v>
      </c>
      <c r="F41" s="11">
        <f t="shared" si="0"/>
        <v>0</v>
      </c>
      <c r="H41" s="59"/>
    </row>
    <row r="42" spans="1:8" s="58" customFormat="1" ht="28.5" customHeight="1">
      <c r="A42" s="56" t="s">
        <v>201</v>
      </c>
      <c r="B42" s="43">
        <v>200</v>
      </c>
      <c r="C42" s="50" t="s">
        <v>202</v>
      </c>
      <c r="D42" s="57">
        <f>D43+D49</f>
        <v>1729300</v>
      </c>
      <c r="E42" s="60">
        <f>E43+E49</f>
        <v>1066889.16</v>
      </c>
      <c r="F42" s="11">
        <f t="shared" si="0"/>
        <v>662410.8400000001</v>
      </c>
      <c r="H42" s="59"/>
    </row>
    <row r="43" spans="1:8" s="58" customFormat="1" ht="17.25" customHeight="1">
      <c r="A43" s="56" t="s">
        <v>189</v>
      </c>
      <c r="B43" s="43">
        <v>200</v>
      </c>
      <c r="C43" s="50" t="s">
        <v>203</v>
      </c>
      <c r="D43" s="57">
        <f>D44+D46+D47+D48+D45</f>
        <v>526900</v>
      </c>
      <c r="E43" s="57">
        <f>E44+E46+E47+E48+E45</f>
        <v>186642.28</v>
      </c>
      <c r="F43" s="11">
        <f t="shared" si="0"/>
        <v>340257.72</v>
      </c>
      <c r="H43" s="59"/>
    </row>
    <row r="44" spans="1:8" s="58" customFormat="1" ht="25.5" customHeight="1">
      <c r="A44" s="56" t="s">
        <v>191</v>
      </c>
      <c r="B44" s="43">
        <v>200</v>
      </c>
      <c r="C44" s="50" t="s">
        <v>204</v>
      </c>
      <c r="D44" s="57">
        <f>'[1]124_2'!D21</f>
        <v>5000</v>
      </c>
      <c r="E44" s="57">
        <f>'[1]124_2'!E21</f>
        <v>696.25</v>
      </c>
      <c r="F44" s="11">
        <f t="shared" si="0"/>
        <v>4303.75</v>
      </c>
      <c r="H44" s="59"/>
    </row>
    <row r="45" spans="1:8" s="58" customFormat="1" ht="25.5" customHeight="1">
      <c r="A45" s="56" t="s">
        <v>205</v>
      </c>
      <c r="B45" s="43">
        <v>200</v>
      </c>
      <c r="C45" s="50" t="s">
        <v>206</v>
      </c>
      <c r="D45" s="57">
        <f>'[1]124_2'!D23</f>
        <v>43000</v>
      </c>
      <c r="E45" s="57">
        <f>'[1]124_2'!E23</f>
        <v>0</v>
      </c>
      <c r="F45" s="11">
        <f t="shared" si="0"/>
        <v>43000</v>
      </c>
      <c r="H45" s="59"/>
    </row>
    <row r="46" spans="1:8" s="58" customFormat="1" ht="9.75">
      <c r="A46" s="56" t="s">
        <v>207</v>
      </c>
      <c r="B46" s="43">
        <v>200</v>
      </c>
      <c r="C46" s="50" t="s">
        <v>208</v>
      </c>
      <c r="D46" s="57">
        <f>'[1]124_2'!D24</f>
        <v>89700</v>
      </c>
      <c r="E46" s="61">
        <f>'[1]124_2'!E24</f>
        <v>28442.91</v>
      </c>
      <c r="F46" s="11">
        <f t="shared" si="0"/>
        <v>61257.09</v>
      </c>
      <c r="H46" s="59"/>
    </row>
    <row r="47" spans="1:8" s="58" customFormat="1" ht="9.75">
      <c r="A47" s="56" t="s">
        <v>193</v>
      </c>
      <c r="B47" s="43">
        <v>200</v>
      </c>
      <c r="C47" s="50" t="s">
        <v>209</v>
      </c>
      <c r="D47" s="57">
        <f>'[1]124_2'!D25</f>
        <v>180000</v>
      </c>
      <c r="E47" s="61">
        <f>'[1]124_2'!E25</f>
        <v>53673.52</v>
      </c>
      <c r="F47" s="11">
        <f t="shared" si="0"/>
        <v>126326.48000000001</v>
      </c>
      <c r="H47" s="59"/>
    </row>
    <row r="48" spans="1:8" s="58" customFormat="1" ht="14.25" customHeight="1">
      <c r="A48" s="56" t="s">
        <v>195</v>
      </c>
      <c r="B48" s="43">
        <v>200</v>
      </c>
      <c r="C48" s="50" t="s">
        <v>210</v>
      </c>
      <c r="D48" s="57">
        <f>'[1]124_2'!D26</f>
        <v>209200</v>
      </c>
      <c r="E48" s="61">
        <f>'[1]124_2'!E26</f>
        <v>103829.6</v>
      </c>
      <c r="F48" s="11">
        <f t="shared" si="0"/>
        <v>105370.4</v>
      </c>
      <c r="H48" s="59"/>
    </row>
    <row r="49" spans="1:8" ht="12" customHeight="1">
      <c r="A49" s="56" t="s">
        <v>197</v>
      </c>
      <c r="B49" s="43">
        <v>200</v>
      </c>
      <c r="C49" s="50" t="s">
        <v>211</v>
      </c>
      <c r="D49" s="57">
        <f>D50+D51</f>
        <v>1202400</v>
      </c>
      <c r="E49" s="57">
        <f>E50+E51</f>
        <v>880246.88</v>
      </c>
      <c r="F49" s="11">
        <f t="shared" si="0"/>
        <v>322153.12</v>
      </c>
      <c r="H49" s="37"/>
    </row>
    <row r="50" spans="1:8" ht="13.5" customHeight="1">
      <c r="A50" s="56" t="s">
        <v>199</v>
      </c>
      <c r="B50" s="43">
        <v>200</v>
      </c>
      <c r="C50" s="50" t="s">
        <v>212</v>
      </c>
      <c r="D50" s="57">
        <f>'[1]124_2'!D28</f>
        <v>768300</v>
      </c>
      <c r="E50" s="57">
        <f>'[1]124_2'!E28</f>
        <v>721610</v>
      </c>
      <c r="F50" s="11">
        <f t="shared" si="0"/>
        <v>46690</v>
      </c>
      <c r="H50" s="37"/>
    </row>
    <row r="51" spans="1:8" ht="14.25" customHeight="1">
      <c r="A51" s="56" t="s">
        <v>213</v>
      </c>
      <c r="B51" s="43">
        <v>200</v>
      </c>
      <c r="C51" s="50" t="s">
        <v>214</v>
      </c>
      <c r="D51" s="57">
        <f>'[1]124_2'!D29</f>
        <v>434100</v>
      </c>
      <c r="E51" s="57">
        <f>'[1]124_2'!E29</f>
        <v>158636.88</v>
      </c>
      <c r="F51" s="11">
        <f t="shared" si="0"/>
        <v>275463.12</v>
      </c>
      <c r="H51" s="37"/>
    </row>
    <row r="52" spans="1:8" ht="21" customHeight="1">
      <c r="A52" s="56" t="s">
        <v>215</v>
      </c>
      <c r="B52" s="43">
        <v>200</v>
      </c>
      <c r="C52" s="50" t="s">
        <v>216</v>
      </c>
      <c r="D52" s="57">
        <f aca="true" t="shared" si="2" ref="D52:E54">D53</f>
        <v>21500</v>
      </c>
      <c r="E52" s="57">
        <f t="shared" si="2"/>
        <v>8862.94</v>
      </c>
      <c r="F52" s="11">
        <f t="shared" si="0"/>
        <v>12637.06</v>
      </c>
      <c r="H52" s="37"/>
    </row>
    <row r="53" spans="1:8" ht="21" customHeight="1">
      <c r="A53" s="42" t="s">
        <v>217</v>
      </c>
      <c r="B53" s="43">
        <v>200</v>
      </c>
      <c r="C53" s="50" t="s">
        <v>218</v>
      </c>
      <c r="D53" s="62">
        <f>D54+D70</f>
        <v>21500</v>
      </c>
      <c r="E53" s="62">
        <f>E54+E70</f>
        <v>8862.94</v>
      </c>
      <c r="F53" s="62">
        <f>F54+F70</f>
        <v>12637.06</v>
      </c>
      <c r="H53" s="37"/>
    </row>
    <row r="54" spans="1:8" ht="18" customHeight="1">
      <c r="A54" s="42" t="s">
        <v>219</v>
      </c>
      <c r="B54" s="43">
        <v>200</v>
      </c>
      <c r="C54" s="50" t="s">
        <v>220</v>
      </c>
      <c r="D54" s="57">
        <f t="shared" si="2"/>
        <v>1500</v>
      </c>
      <c r="E54" s="57">
        <f t="shared" si="2"/>
        <v>0</v>
      </c>
      <c r="F54" s="11">
        <f t="shared" si="0"/>
        <v>1500</v>
      </c>
      <c r="H54" s="37"/>
    </row>
    <row r="55" spans="1:8" ht="22.5" customHeight="1">
      <c r="A55" s="42" t="s">
        <v>221</v>
      </c>
      <c r="B55" s="43">
        <v>200</v>
      </c>
      <c r="C55" s="50" t="s">
        <v>222</v>
      </c>
      <c r="D55" s="57">
        <f>'[1]124_2'!D30</f>
        <v>1500</v>
      </c>
      <c r="E55" s="57">
        <f>'[1]124_2'!E30</f>
        <v>0</v>
      </c>
      <c r="F55" s="11">
        <f t="shared" si="0"/>
        <v>1500</v>
      </c>
      <c r="H55" s="37"/>
    </row>
    <row r="56" spans="1:8" ht="1.5" customHeight="1" hidden="1">
      <c r="A56" s="56" t="s">
        <v>223</v>
      </c>
      <c r="B56" s="63">
        <v>200</v>
      </c>
      <c r="C56" s="64" t="s">
        <v>224</v>
      </c>
      <c r="D56" s="57"/>
      <c r="E56" s="57" t="e">
        <f>E73+E57</f>
        <v>#REF!</v>
      </c>
      <c r="F56" s="11" t="e">
        <f t="shared" si="0"/>
        <v>#REF!</v>
      </c>
      <c r="H56" s="37"/>
    </row>
    <row r="57" spans="1:8" ht="66.75" customHeight="1" hidden="1">
      <c r="A57" s="65" t="s">
        <v>225</v>
      </c>
      <c r="B57" s="63">
        <v>200</v>
      </c>
      <c r="C57" s="64" t="s">
        <v>226</v>
      </c>
      <c r="D57" s="57" t="e">
        <f>D58+D63</f>
        <v>#REF!</v>
      </c>
      <c r="E57" s="57" t="e">
        <f>E58+E63</f>
        <v>#REF!</v>
      </c>
      <c r="F57" s="11" t="e">
        <f t="shared" si="0"/>
        <v>#REF!</v>
      </c>
      <c r="H57" s="37"/>
    </row>
    <row r="58" spans="1:8" ht="30" customHeight="1" hidden="1">
      <c r="A58" s="65" t="s">
        <v>227</v>
      </c>
      <c r="B58" s="63">
        <v>200</v>
      </c>
      <c r="C58" s="64" t="s">
        <v>228</v>
      </c>
      <c r="D58" s="57" t="e">
        <f aca="true" t="shared" si="3" ref="D58:E61">D59</f>
        <v>#REF!</v>
      </c>
      <c r="E58" s="57" t="e">
        <f t="shared" si="3"/>
        <v>#REF!</v>
      </c>
      <c r="F58" s="11" t="e">
        <f t="shared" si="0"/>
        <v>#REF!</v>
      </c>
      <c r="H58" s="37"/>
    </row>
    <row r="59" spans="1:8" ht="39.75" customHeight="1" hidden="1">
      <c r="A59" s="65" t="s">
        <v>229</v>
      </c>
      <c r="B59" s="63">
        <v>200</v>
      </c>
      <c r="C59" s="64" t="s">
        <v>230</v>
      </c>
      <c r="D59" s="57" t="e">
        <f t="shared" si="3"/>
        <v>#REF!</v>
      </c>
      <c r="E59" s="57" t="e">
        <f t="shared" si="3"/>
        <v>#REF!</v>
      </c>
      <c r="F59" s="11" t="e">
        <f t="shared" si="0"/>
        <v>#REF!</v>
      </c>
      <c r="H59" s="37"/>
    </row>
    <row r="60" spans="1:8" ht="73.5" customHeight="1" hidden="1">
      <c r="A60" s="65" t="s">
        <v>231</v>
      </c>
      <c r="B60" s="63">
        <v>200</v>
      </c>
      <c r="C60" s="64" t="s">
        <v>232</v>
      </c>
      <c r="D60" s="57" t="e">
        <f t="shared" si="3"/>
        <v>#REF!</v>
      </c>
      <c r="E60" s="57" t="e">
        <f t="shared" si="3"/>
        <v>#REF!</v>
      </c>
      <c r="F60" s="11" t="e">
        <f t="shared" si="0"/>
        <v>#REF!</v>
      </c>
      <c r="H60" s="37"/>
    </row>
    <row r="61" spans="1:8" ht="29.25" customHeight="1" hidden="1">
      <c r="A61" s="65" t="s">
        <v>189</v>
      </c>
      <c r="B61" s="63">
        <v>200</v>
      </c>
      <c r="C61" s="64" t="s">
        <v>233</v>
      </c>
      <c r="D61" s="57" t="e">
        <f t="shared" si="3"/>
        <v>#REF!</v>
      </c>
      <c r="E61" s="57" t="e">
        <f t="shared" si="3"/>
        <v>#REF!</v>
      </c>
      <c r="F61" s="11" t="e">
        <f t="shared" si="0"/>
        <v>#REF!</v>
      </c>
      <c r="H61" s="37"/>
    </row>
    <row r="62" spans="1:8" ht="36.75" customHeight="1" hidden="1">
      <c r="A62" s="65" t="s">
        <v>234</v>
      </c>
      <c r="B62" s="63">
        <v>200</v>
      </c>
      <c r="C62" s="64" t="s">
        <v>235</v>
      </c>
      <c r="D62" s="57" t="e">
        <f>'[1]124_2'!#REF!</f>
        <v>#REF!</v>
      </c>
      <c r="E62" s="57" t="e">
        <f>'[1]124_2'!#REF!</f>
        <v>#REF!</v>
      </c>
      <c r="F62" s="11" t="e">
        <f t="shared" si="0"/>
        <v>#REF!</v>
      </c>
      <c r="H62" s="37"/>
    </row>
    <row r="63" spans="1:8" ht="38.25" customHeight="1" hidden="1">
      <c r="A63" s="65" t="s">
        <v>236</v>
      </c>
      <c r="B63" s="63">
        <v>200</v>
      </c>
      <c r="C63" s="64" t="s">
        <v>237</v>
      </c>
      <c r="D63" s="57" t="e">
        <f aca="true" t="shared" si="4" ref="D63:E67">D64</f>
        <v>#REF!</v>
      </c>
      <c r="E63" s="57" t="e">
        <f t="shared" si="4"/>
        <v>#REF!</v>
      </c>
      <c r="F63" s="11" t="e">
        <f t="shared" si="0"/>
        <v>#REF!</v>
      </c>
      <c r="H63" s="37"/>
    </row>
    <row r="64" spans="1:8" ht="62.25" customHeight="1" hidden="1">
      <c r="A64" s="65" t="s">
        <v>238</v>
      </c>
      <c r="B64" s="63">
        <v>200</v>
      </c>
      <c r="C64" s="64" t="s">
        <v>239</v>
      </c>
      <c r="D64" s="57" t="e">
        <f t="shared" si="4"/>
        <v>#REF!</v>
      </c>
      <c r="E64" s="57" t="e">
        <f t="shared" si="4"/>
        <v>#REF!</v>
      </c>
      <c r="F64" s="11" t="e">
        <f t="shared" si="0"/>
        <v>#REF!</v>
      </c>
      <c r="H64" s="37"/>
    </row>
    <row r="65" spans="1:8" ht="51" customHeight="1" hidden="1">
      <c r="A65" s="65" t="s">
        <v>240</v>
      </c>
      <c r="B65" s="63">
        <v>200</v>
      </c>
      <c r="C65" s="64" t="s">
        <v>241</v>
      </c>
      <c r="D65" s="57" t="e">
        <f t="shared" si="4"/>
        <v>#REF!</v>
      </c>
      <c r="E65" s="57" t="e">
        <f t="shared" si="4"/>
        <v>#REF!</v>
      </c>
      <c r="F65" s="11" t="e">
        <f t="shared" si="0"/>
        <v>#REF!</v>
      </c>
      <c r="H65" s="37"/>
    </row>
    <row r="66" spans="1:8" ht="0.75" customHeight="1" hidden="1">
      <c r="A66" s="65" t="s">
        <v>229</v>
      </c>
      <c r="B66" s="63">
        <v>200</v>
      </c>
      <c r="C66" s="64" t="s">
        <v>242</v>
      </c>
      <c r="D66" s="57" t="e">
        <f t="shared" si="4"/>
        <v>#REF!</v>
      </c>
      <c r="E66" s="57" t="e">
        <f t="shared" si="4"/>
        <v>#REF!</v>
      </c>
      <c r="F66" s="11" t="e">
        <f t="shared" si="0"/>
        <v>#REF!</v>
      </c>
      <c r="H66" s="37"/>
    </row>
    <row r="67" spans="1:8" ht="15.75" customHeight="1" hidden="1">
      <c r="A67" s="65" t="s">
        <v>231</v>
      </c>
      <c r="B67" s="63">
        <v>200</v>
      </c>
      <c r="C67" s="64" t="s">
        <v>243</v>
      </c>
      <c r="D67" s="57" t="e">
        <f t="shared" si="4"/>
        <v>#REF!</v>
      </c>
      <c r="E67" s="57" t="e">
        <f t="shared" si="4"/>
        <v>#REF!</v>
      </c>
      <c r="F67" s="11" t="e">
        <f t="shared" si="0"/>
        <v>#REF!</v>
      </c>
      <c r="H67" s="37"/>
    </row>
    <row r="68" spans="1:8" ht="0.75" customHeight="1" hidden="1">
      <c r="A68" s="65" t="s">
        <v>189</v>
      </c>
      <c r="B68" s="63">
        <v>200</v>
      </c>
      <c r="C68" s="64" t="s">
        <v>244</v>
      </c>
      <c r="D68" s="57" t="e">
        <f>SUM(D69:D69)</f>
        <v>#REF!</v>
      </c>
      <c r="E68" s="57" t="e">
        <f>SUM(E69:E69)</f>
        <v>#REF!</v>
      </c>
      <c r="F68" s="11" t="e">
        <f t="shared" si="0"/>
        <v>#REF!</v>
      </c>
      <c r="H68" s="37"/>
    </row>
    <row r="69" spans="1:8" ht="25.5" customHeight="1" hidden="1">
      <c r="A69" s="65" t="s">
        <v>234</v>
      </c>
      <c r="B69" s="63">
        <v>200</v>
      </c>
      <c r="C69" s="64" t="s">
        <v>245</v>
      </c>
      <c r="D69" s="57" t="e">
        <f>'[1]124_2'!#REF!</f>
        <v>#REF!</v>
      </c>
      <c r="E69" s="57" t="e">
        <f>'[1]124_2'!#REF!</f>
        <v>#REF!</v>
      </c>
      <c r="F69" s="11" t="e">
        <f t="shared" si="0"/>
        <v>#REF!</v>
      </c>
      <c r="H69" s="37"/>
    </row>
    <row r="70" spans="1:8" ht="16.5" customHeight="1">
      <c r="A70" s="65" t="s">
        <v>246</v>
      </c>
      <c r="B70" s="63"/>
      <c r="C70" s="50" t="s">
        <v>247</v>
      </c>
      <c r="D70" s="57">
        <f>D71</f>
        <v>20000</v>
      </c>
      <c r="E70" s="57">
        <f>E71</f>
        <v>8862.94</v>
      </c>
      <c r="F70" s="11">
        <f t="shared" si="0"/>
        <v>11137.06</v>
      </c>
      <c r="H70" s="37"/>
    </row>
    <row r="71" spans="1:8" ht="17.25" customHeight="1">
      <c r="A71" s="42" t="s">
        <v>221</v>
      </c>
      <c r="B71" s="63"/>
      <c r="C71" s="50" t="s">
        <v>248</v>
      </c>
      <c r="D71" s="57">
        <f>'[1]124_2'!D31</f>
        <v>20000</v>
      </c>
      <c r="E71" s="57">
        <f>'[1]124_2'!E31</f>
        <v>8862.94</v>
      </c>
      <c r="F71" s="11">
        <f t="shared" si="0"/>
        <v>11137.06</v>
      </c>
      <c r="H71" s="37"/>
    </row>
    <row r="72" spans="1:8" ht="12">
      <c r="A72" s="65" t="s">
        <v>249</v>
      </c>
      <c r="B72" s="63">
        <v>200</v>
      </c>
      <c r="C72" s="66" t="s">
        <v>250</v>
      </c>
      <c r="D72" s="67">
        <f>D73+D77</f>
        <v>89800</v>
      </c>
      <c r="E72" s="67">
        <f>E73+E77</f>
        <v>52200</v>
      </c>
      <c r="F72" s="49">
        <f t="shared" si="0"/>
        <v>37600</v>
      </c>
      <c r="H72" s="37"/>
    </row>
    <row r="73" spans="1:8" ht="80.25" customHeight="1">
      <c r="A73" s="65" t="s">
        <v>251</v>
      </c>
      <c r="B73" s="63">
        <v>200</v>
      </c>
      <c r="C73" s="64" t="s">
        <v>252</v>
      </c>
      <c r="D73" s="57">
        <f aca="true" t="shared" si="5" ref="D73:E75">D74</f>
        <v>200</v>
      </c>
      <c r="E73" s="57">
        <f t="shared" si="5"/>
        <v>200</v>
      </c>
      <c r="F73" s="11">
        <f t="shared" si="0"/>
        <v>0</v>
      </c>
      <c r="H73" s="37"/>
    </row>
    <row r="74" spans="1:8" ht="165" customHeight="1">
      <c r="A74" s="56" t="s">
        <v>253</v>
      </c>
      <c r="B74" s="63">
        <v>200</v>
      </c>
      <c r="C74" s="64" t="s">
        <v>254</v>
      </c>
      <c r="D74" s="57">
        <f t="shared" si="5"/>
        <v>200</v>
      </c>
      <c r="E74" s="57">
        <f t="shared" si="5"/>
        <v>200</v>
      </c>
      <c r="F74" s="11">
        <f t="shared" si="0"/>
        <v>0</v>
      </c>
      <c r="H74" s="37"/>
    </row>
    <row r="75" spans="1:8" ht="29.25" customHeight="1">
      <c r="A75" s="65" t="s">
        <v>201</v>
      </c>
      <c r="B75" s="63">
        <v>200</v>
      </c>
      <c r="C75" s="64" t="s">
        <v>255</v>
      </c>
      <c r="D75" s="57">
        <f t="shared" si="5"/>
        <v>200</v>
      </c>
      <c r="E75" s="57">
        <f t="shared" si="5"/>
        <v>200</v>
      </c>
      <c r="F75" s="11">
        <f t="shared" si="0"/>
        <v>0</v>
      </c>
      <c r="H75" s="37"/>
    </row>
    <row r="76" spans="1:8" s="58" customFormat="1" ht="17.25" customHeight="1">
      <c r="A76" s="68" t="s">
        <v>213</v>
      </c>
      <c r="B76" s="63">
        <v>200</v>
      </c>
      <c r="C76" s="64" t="s">
        <v>256</v>
      </c>
      <c r="D76" s="57">
        <f>'[1]124_2'!D32</f>
        <v>200</v>
      </c>
      <c r="E76" s="57">
        <f>'[1]124_2'!E32</f>
        <v>200</v>
      </c>
      <c r="F76" s="69">
        <f t="shared" si="0"/>
        <v>0</v>
      </c>
      <c r="H76" s="59"/>
    </row>
    <row r="77" spans="1:8" s="58" customFormat="1" ht="84.75" customHeight="1">
      <c r="A77" s="68" t="s">
        <v>257</v>
      </c>
      <c r="B77" s="70">
        <v>200</v>
      </c>
      <c r="C77" s="64" t="s">
        <v>258</v>
      </c>
      <c r="D77" s="57">
        <f aca="true" t="shared" si="6" ref="D77:E79">D78</f>
        <v>89600</v>
      </c>
      <c r="E77" s="57">
        <f t="shared" si="6"/>
        <v>52000</v>
      </c>
      <c r="F77" s="69">
        <f t="shared" si="0"/>
        <v>37600</v>
      </c>
      <c r="H77" s="59"/>
    </row>
    <row r="78" spans="1:8" s="58" customFormat="1" ht="9.75">
      <c r="A78" s="68" t="s">
        <v>259</v>
      </c>
      <c r="B78" s="43">
        <v>200</v>
      </c>
      <c r="C78" s="64" t="s">
        <v>260</v>
      </c>
      <c r="D78" s="57">
        <f t="shared" si="6"/>
        <v>89600</v>
      </c>
      <c r="E78" s="57">
        <f t="shared" si="6"/>
        <v>52000</v>
      </c>
      <c r="F78" s="69">
        <f t="shared" si="0"/>
        <v>37600</v>
      </c>
      <c r="H78" s="59"/>
    </row>
    <row r="79" spans="1:8" s="58" customFormat="1" ht="9.75">
      <c r="A79" s="68" t="s">
        <v>261</v>
      </c>
      <c r="B79" s="43">
        <v>200</v>
      </c>
      <c r="C79" s="64" t="s">
        <v>262</v>
      </c>
      <c r="D79" s="57">
        <f t="shared" si="6"/>
        <v>89600</v>
      </c>
      <c r="E79" s="57">
        <f t="shared" si="6"/>
        <v>52000</v>
      </c>
      <c r="F79" s="69">
        <f t="shared" si="0"/>
        <v>37600</v>
      </c>
      <c r="H79" s="59"/>
    </row>
    <row r="80" spans="1:8" s="58" customFormat="1" ht="9.75">
      <c r="A80" s="68" t="s">
        <v>263</v>
      </c>
      <c r="B80" s="43">
        <v>200</v>
      </c>
      <c r="C80" s="64" t="s">
        <v>264</v>
      </c>
      <c r="D80" s="57">
        <f>'[1]124_2'!D33</f>
        <v>89600</v>
      </c>
      <c r="E80" s="57">
        <f>'[1]124_2'!E33</f>
        <v>52000</v>
      </c>
      <c r="F80" s="69">
        <f t="shared" si="0"/>
        <v>37600</v>
      </c>
      <c r="H80" s="59"/>
    </row>
    <row r="81" spans="1:8" s="58" customFormat="1" ht="0.75" customHeight="1">
      <c r="A81" s="68" t="s">
        <v>265</v>
      </c>
      <c r="B81" s="53">
        <v>200</v>
      </c>
      <c r="C81" s="64" t="s">
        <v>266</v>
      </c>
      <c r="D81" s="57">
        <f aca="true" t="shared" si="7" ref="D81:E85">D82</f>
        <v>0</v>
      </c>
      <c r="E81" s="57">
        <f t="shared" si="7"/>
        <v>0</v>
      </c>
      <c r="F81" s="69">
        <f t="shared" si="0"/>
        <v>0</v>
      </c>
      <c r="H81" s="59"/>
    </row>
    <row r="82" spans="1:8" s="58" customFormat="1" ht="9.75" hidden="1">
      <c r="A82" s="68" t="s">
        <v>265</v>
      </c>
      <c r="B82" s="43">
        <v>200</v>
      </c>
      <c r="C82" s="64" t="s">
        <v>267</v>
      </c>
      <c r="D82" s="57">
        <f t="shared" si="7"/>
        <v>0</v>
      </c>
      <c r="E82" s="57">
        <f t="shared" si="7"/>
        <v>0</v>
      </c>
      <c r="F82" s="69">
        <f t="shared" si="0"/>
        <v>0</v>
      </c>
      <c r="H82" s="59"/>
    </row>
    <row r="83" spans="1:8" s="58" customFormat="1" ht="9.75" hidden="1">
      <c r="A83" s="68" t="s">
        <v>268</v>
      </c>
      <c r="B83" s="43">
        <v>200</v>
      </c>
      <c r="C83" s="64" t="s">
        <v>269</v>
      </c>
      <c r="D83" s="57">
        <f t="shared" si="7"/>
        <v>0</v>
      </c>
      <c r="E83" s="57">
        <f t="shared" si="7"/>
        <v>0</v>
      </c>
      <c r="F83" s="69">
        <f t="shared" si="0"/>
        <v>0</v>
      </c>
      <c r="H83" s="59"/>
    </row>
    <row r="84" spans="1:8" s="58" customFormat="1" ht="9.75" hidden="1">
      <c r="A84" s="68" t="s">
        <v>268</v>
      </c>
      <c r="B84" s="43">
        <v>200</v>
      </c>
      <c r="C84" s="64" t="s">
        <v>270</v>
      </c>
      <c r="D84" s="57">
        <f t="shared" si="7"/>
        <v>0</v>
      </c>
      <c r="E84" s="57">
        <f t="shared" si="7"/>
        <v>0</v>
      </c>
      <c r="F84" s="69">
        <f t="shared" si="0"/>
        <v>0</v>
      </c>
      <c r="H84" s="59"/>
    </row>
    <row r="85" spans="1:8" s="58" customFormat="1" ht="9.75" hidden="1">
      <c r="A85" s="68" t="s">
        <v>221</v>
      </c>
      <c r="B85" s="43">
        <v>200</v>
      </c>
      <c r="C85" s="64" t="s">
        <v>271</v>
      </c>
      <c r="D85" s="57">
        <f t="shared" si="7"/>
        <v>0</v>
      </c>
      <c r="E85" s="57">
        <f t="shared" si="7"/>
        <v>0</v>
      </c>
      <c r="F85" s="69">
        <f t="shared" si="0"/>
        <v>0</v>
      </c>
      <c r="H85" s="59"/>
    </row>
    <row r="86" spans="1:8" s="58" customFormat="1" ht="9.75" hidden="1">
      <c r="A86" s="68" t="s">
        <v>221</v>
      </c>
      <c r="B86" s="43">
        <v>200</v>
      </c>
      <c r="C86" s="64" t="s">
        <v>272</v>
      </c>
      <c r="D86" s="57">
        <f>'[1]124_2'!D34</f>
        <v>0</v>
      </c>
      <c r="E86" s="57">
        <f>'[1]124_2'!E34</f>
        <v>0</v>
      </c>
      <c r="F86" s="69">
        <f t="shared" si="0"/>
        <v>0</v>
      </c>
      <c r="H86" s="59"/>
    </row>
    <row r="87" spans="1:8" s="58" customFormat="1" ht="9.75">
      <c r="A87" s="68" t="s">
        <v>265</v>
      </c>
      <c r="B87" s="70">
        <v>200</v>
      </c>
      <c r="C87" s="64" t="s">
        <v>266</v>
      </c>
      <c r="D87" s="57">
        <f aca="true" t="shared" si="8" ref="D87:E89">D88</f>
        <v>150000</v>
      </c>
      <c r="E87" s="57">
        <f t="shared" si="8"/>
        <v>0</v>
      </c>
      <c r="F87" s="69">
        <f t="shared" si="0"/>
        <v>150000</v>
      </c>
      <c r="H87" s="59"/>
    </row>
    <row r="88" spans="1:8" s="58" customFormat="1" ht="9.75">
      <c r="A88" s="68" t="s">
        <v>273</v>
      </c>
      <c r="B88" s="43">
        <v>200</v>
      </c>
      <c r="C88" s="64" t="s">
        <v>269</v>
      </c>
      <c r="D88" s="57">
        <f t="shared" si="8"/>
        <v>150000</v>
      </c>
      <c r="E88" s="57">
        <f t="shared" si="8"/>
        <v>0</v>
      </c>
      <c r="F88" s="69">
        <f t="shared" si="0"/>
        <v>150000</v>
      </c>
      <c r="H88" s="59"/>
    </row>
    <row r="89" spans="1:8" s="58" customFormat="1" ht="9.75">
      <c r="A89" s="68" t="s">
        <v>274</v>
      </c>
      <c r="B89" s="43">
        <v>200</v>
      </c>
      <c r="C89" s="64" t="s">
        <v>275</v>
      </c>
      <c r="D89" s="57">
        <f t="shared" si="8"/>
        <v>150000</v>
      </c>
      <c r="E89" s="57">
        <f t="shared" si="8"/>
        <v>0</v>
      </c>
      <c r="F89" s="69">
        <f t="shared" si="0"/>
        <v>150000</v>
      </c>
      <c r="H89" s="59"/>
    </row>
    <row r="90" spans="1:8" s="58" customFormat="1" ht="9.75">
      <c r="A90" s="68" t="s">
        <v>221</v>
      </c>
      <c r="B90" s="43">
        <v>200</v>
      </c>
      <c r="C90" s="64" t="s">
        <v>276</v>
      </c>
      <c r="D90" s="57">
        <f>'[1]124_2'!D35</f>
        <v>150000</v>
      </c>
      <c r="E90" s="57">
        <f>'[1]124_2'!E35</f>
        <v>0</v>
      </c>
      <c r="F90" s="69">
        <f t="shared" si="0"/>
        <v>150000</v>
      </c>
      <c r="H90" s="59"/>
    </row>
    <row r="91" spans="1:8" s="58" customFormat="1" ht="9.75" hidden="1">
      <c r="A91" s="68" t="s">
        <v>223</v>
      </c>
      <c r="B91" s="43">
        <v>200</v>
      </c>
      <c r="C91" s="71" t="s">
        <v>277</v>
      </c>
      <c r="D91" s="72" t="e">
        <f>D92</f>
        <v>#REF!</v>
      </c>
      <c r="E91" s="72" t="e">
        <f>E92</f>
        <v>#REF!</v>
      </c>
      <c r="F91" s="69" t="e">
        <f t="shared" si="0"/>
        <v>#REF!</v>
      </c>
      <c r="H91" s="59"/>
    </row>
    <row r="92" spans="1:8" s="58" customFormat="1" ht="9.75" hidden="1">
      <c r="A92" s="68" t="s">
        <v>278</v>
      </c>
      <c r="B92" s="70">
        <v>200</v>
      </c>
      <c r="C92" s="64" t="s">
        <v>279</v>
      </c>
      <c r="D92" s="57" t="e">
        <f>D93+D98</f>
        <v>#REF!</v>
      </c>
      <c r="E92" s="57" t="e">
        <f>E93+E98</f>
        <v>#REF!</v>
      </c>
      <c r="F92" s="69" t="e">
        <f t="shared" si="0"/>
        <v>#REF!</v>
      </c>
      <c r="H92" s="59"/>
    </row>
    <row r="93" spans="1:8" s="58" customFormat="1" ht="9.75" hidden="1">
      <c r="A93" s="68" t="s">
        <v>280</v>
      </c>
      <c r="B93" s="43">
        <v>200</v>
      </c>
      <c r="C93" s="64" t="s">
        <v>281</v>
      </c>
      <c r="D93" s="57" t="e">
        <f>#REF!</f>
        <v>#REF!</v>
      </c>
      <c r="E93" s="57" t="e">
        <f>#REF!</f>
        <v>#REF!</v>
      </c>
      <c r="F93" s="69" t="e">
        <f t="shared" si="0"/>
        <v>#REF!</v>
      </c>
      <c r="H93" s="59"/>
    </row>
    <row r="94" spans="1:8" s="58" customFormat="1" ht="9.75" hidden="1">
      <c r="A94" s="68" t="s">
        <v>221</v>
      </c>
      <c r="B94" s="43">
        <v>200</v>
      </c>
      <c r="C94" s="64" t="s">
        <v>282</v>
      </c>
      <c r="D94" s="57">
        <f>D96</f>
        <v>0</v>
      </c>
      <c r="E94" s="57">
        <f>E96</f>
        <v>0</v>
      </c>
      <c r="F94" s="69">
        <f t="shared" si="0"/>
        <v>0</v>
      </c>
      <c r="H94" s="59"/>
    </row>
    <row r="95" spans="1:8" s="58" customFormat="1" ht="9.75" hidden="1">
      <c r="A95" s="68"/>
      <c r="B95" s="43"/>
      <c r="C95" s="64"/>
      <c r="D95" s="57"/>
      <c r="E95" s="57"/>
      <c r="F95" s="69">
        <f t="shared" si="0"/>
        <v>0</v>
      </c>
      <c r="H95" s="59"/>
    </row>
    <row r="96" spans="1:8" s="58" customFormat="1" ht="9.75" hidden="1">
      <c r="A96" s="68" t="s">
        <v>283</v>
      </c>
      <c r="B96" s="43">
        <v>200</v>
      </c>
      <c r="C96" s="64" t="s">
        <v>284</v>
      </c>
      <c r="D96" s="57">
        <f>D97</f>
        <v>0</v>
      </c>
      <c r="E96" s="57">
        <f>E97</f>
        <v>0</v>
      </c>
      <c r="F96" s="69">
        <f t="shared" si="0"/>
        <v>0</v>
      </c>
      <c r="H96" s="59"/>
    </row>
    <row r="97" spans="1:8" s="58" customFormat="1" ht="9.75" hidden="1">
      <c r="A97" s="68" t="s">
        <v>285</v>
      </c>
      <c r="B97" s="43">
        <v>200</v>
      </c>
      <c r="C97" s="64" t="s">
        <v>286</v>
      </c>
      <c r="D97" s="57">
        <f>'[1]124_2'!D36</f>
        <v>0</v>
      </c>
      <c r="E97" s="57">
        <f>'[1]124_2'!E36</f>
        <v>0</v>
      </c>
      <c r="F97" s="69">
        <f t="shared" si="0"/>
        <v>0</v>
      </c>
      <c r="H97" s="59"/>
    </row>
    <row r="98" spans="1:8" s="58" customFormat="1" ht="20.25" hidden="1">
      <c r="A98" s="68" t="s">
        <v>287</v>
      </c>
      <c r="B98" s="53">
        <v>200</v>
      </c>
      <c r="C98" s="64" t="s">
        <v>288</v>
      </c>
      <c r="D98" s="57">
        <f aca="true" t="shared" si="9" ref="D98:E100">D99</f>
        <v>0</v>
      </c>
      <c r="E98" s="57">
        <f t="shared" si="9"/>
        <v>0</v>
      </c>
      <c r="F98" s="69">
        <f t="shared" si="0"/>
        <v>0</v>
      </c>
      <c r="H98" s="59"/>
    </row>
    <row r="99" spans="1:8" s="58" customFormat="1" ht="9.75" hidden="1">
      <c r="A99" s="68" t="s">
        <v>238</v>
      </c>
      <c r="B99" s="43">
        <v>200</v>
      </c>
      <c r="C99" s="64" t="s">
        <v>289</v>
      </c>
      <c r="D99" s="57">
        <f t="shared" si="9"/>
        <v>0</v>
      </c>
      <c r="E99" s="57">
        <f t="shared" si="9"/>
        <v>0</v>
      </c>
      <c r="F99" s="69">
        <f t="shared" si="0"/>
        <v>0</v>
      </c>
      <c r="H99" s="59"/>
    </row>
    <row r="100" spans="1:8" s="58" customFormat="1" ht="9.75" hidden="1">
      <c r="A100" s="68" t="s">
        <v>290</v>
      </c>
      <c r="B100" s="43">
        <v>200</v>
      </c>
      <c r="C100" s="64" t="s">
        <v>291</v>
      </c>
      <c r="D100" s="57">
        <f t="shared" si="9"/>
        <v>0</v>
      </c>
      <c r="E100" s="57">
        <f t="shared" si="9"/>
        <v>0</v>
      </c>
      <c r="F100" s="69">
        <f t="shared" si="0"/>
        <v>0</v>
      </c>
      <c r="H100" s="59"/>
    </row>
    <row r="101" spans="1:8" s="58" customFormat="1" ht="9.75" hidden="1">
      <c r="A101" s="68" t="s">
        <v>221</v>
      </c>
      <c r="B101" s="43">
        <v>200</v>
      </c>
      <c r="C101" s="64" t="s">
        <v>292</v>
      </c>
      <c r="D101" s="57">
        <f>'[1]124_2'!D37</f>
        <v>0</v>
      </c>
      <c r="E101" s="57">
        <f>'[1]124_2'!E37</f>
        <v>0</v>
      </c>
      <c r="F101" s="69">
        <f t="shared" si="0"/>
        <v>0</v>
      </c>
      <c r="H101" s="59"/>
    </row>
    <row r="102" spans="1:8" s="58" customFormat="1" ht="9.75">
      <c r="A102" s="68" t="s">
        <v>223</v>
      </c>
      <c r="B102" s="70">
        <v>200</v>
      </c>
      <c r="C102" s="64" t="s">
        <v>277</v>
      </c>
      <c r="D102" s="57">
        <f aca="true" t="shared" si="10" ref="D102:E104">D103</f>
        <v>165500</v>
      </c>
      <c r="E102" s="57">
        <f t="shared" si="10"/>
        <v>165484.07</v>
      </c>
      <c r="F102" s="69">
        <f t="shared" si="0"/>
        <v>15.929999999993015</v>
      </c>
      <c r="H102" s="59"/>
    </row>
    <row r="103" spans="1:8" s="58" customFormat="1" ht="20.25">
      <c r="A103" s="68" t="s">
        <v>287</v>
      </c>
      <c r="B103" s="43">
        <v>200</v>
      </c>
      <c r="C103" s="64" t="s">
        <v>288</v>
      </c>
      <c r="D103" s="57">
        <f t="shared" si="10"/>
        <v>165500</v>
      </c>
      <c r="E103" s="57">
        <f t="shared" si="10"/>
        <v>165484.07</v>
      </c>
      <c r="F103" s="69">
        <f t="shared" si="0"/>
        <v>15.929999999993015</v>
      </c>
      <c r="H103" s="59"/>
    </row>
    <row r="104" spans="1:8" s="58" customFormat="1" ht="9.75">
      <c r="A104" s="68" t="s">
        <v>293</v>
      </c>
      <c r="B104" s="43">
        <v>200</v>
      </c>
      <c r="C104" s="64" t="s">
        <v>289</v>
      </c>
      <c r="D104" s="57">
        <f t="shared" si="10"/>
        <v>165500</v>
      </c>
      <c r="E104" s="57">
        <f t="shared" si="10"/>
        <v>165484.07</v>
      </c>
      <c r="F104" s="69">
        <f t="shared" si="0"/>
        <v>15.929999999993015</v>
      </c>
      <c r="H104" s="59"/>
    </row>
    <row r="105" spans="1:8" s="58" customFormat="1" ht="9.75">
      <c r="A105" s="56" t="s">
        <v>201</v>
      </c>
      <c r="B105" s="43">
        <v>200</v>
      </c>
      <c r="C105" s="64" t="s">
        <v>294</v>
      </c>
      <c r="D105" s="57">
        <f>D106+D108</f>
        <v>165500</v>
      </c>
      <c r="E105" s="57">
        <f>E106+E108</f>
        <v>165484.07</v>
      </c>
      <c r="F105" s="69">
        <f t="shared" si="0"/>
        <v>15.929999999993015</v>
      </c>
      <c r="H105" s="59"/>
    </row>
    <row r="106" spans="1:8" s="58" customFormat="1" ht="9.75">
      <c r="A106" s="56" t="s">
        <v>189</v>
      </c>
      <c r="B106" s="43">
        <v>200</v>
      </c>
      <c r="C106" s="64" t="s">
        <v>295</v>
      </c>
      <c r="D106" s="57">
        <f>D107</f>
        <v>16300</v>
      </c>
      <c r="E106" s="57">
        <f>E107</f>
        <v>16285.47</v>
      </c>
      <c r="F106" s="69">
        <f t="shared" si="0"/>
        <v>14.530000000000655</v>
      </c>
      <c r="H106" s="59"/>
    </row>
    <row r="107" spans="1:8" s="58" customFormat="1" ht="9.75">
      <c r="A107" s="52" t="s">
        <v>296</v>
      </c>
      <c r="B107" s="53">
        <v>200</v>
      </c>
      <c r="C107" s="64" t="s">
        <v>297</v>
      </c>
      <c r="D107" s="57">
        <f>'[1]124_2'!D38</f>
        <v>16300</v>
      </c>
      <c r="E107" s="57">
        <f>'[1]124_2'!E38</f>
        <v>16285.47</v>
      </c>
      <c r="F107" s="69">
        <f t="shared" si="0"/>
        <v>14.530000000000655</v>
      </c>
      <c r="H107" s="59"/>
    </row>
    <row r="108" spans="1:8" s="58" customFormat="1" ht="51">
      <c r="A108" s="68" t="s">
        <v>298</v>
      </c>
      <c r="B108" s="43">
        <v>200</v>
      </c>
      <c r="C108" s="64" t="s">
        <v>299</v>
      </c>
      <c r="D108" s="57">
        <f>D109+D110</f>
        <v>149200</v>
      </c>
      <c r="E108" s="57">
        <f>E109+E110</f>
        <v>149198.6</v>
      </c>
      <c r="F108" s="69">
        <f>D108-E108</f>
        <v>1.3999999999941792</v>
      </c>
      <c r="H108" s="59"/>
    </row>
    <row r="109" spans="1:8" s="58" customFormat="1" ht="9.75">
      <c r="A109" s="68" t="s">
        <v>221</v>
      </c>
      <c r="B109" s="53">
        <v>200</v>
      </c>
      <c r="C109" s="64" t="s">
        <v>300</v>
      </c>
      <c r="D109" s="73">
        <v>5000</v>
      </c>
      <c r="E109" s="73">
        <v>5000</v>
      </c>
      <c r="F109" s="69">
        <f t="shared" si="0"/>
        <v>0</v>
      </c>
      <c r="H109" s="59"/>
    </row>
    <row r="110" spans="1:8" s="58" customFormat="1" ht="9.75">
      <c r="A110" s="56" t="s">
        <v>197</v>
      </c>
      <c r="B110" s="43">
        <v>200</v>
      </c>
      <c r="C110" s="64" t="s">
        <v>301</v>
      </c>
      <c r="D110" s="57">
        <f>D111</f>
        <v>144200</v>
      </c>
      <c r="E110" s="57">
        <f>E111</f>
        <v>144198.6</v>
      </c>
      <c r="F110" s="69">
        <f t="shared" si="0"/>
        <v>1.3999999999941792</v>
      </c>
      <c r="H110" s="59"/>
    </row>
    <row r="111" spans="1:8" s="58" customFormat="1" ht="9.75">
      <c r="A111" s="56" t="s">
        <v>199</v>
      </c>
      <c r="B111" s="43">
        <v>200</v>
      </c>
      <c r="C111" s="64" t="s">
        <v>302</v>
      </c>
      <c r="D111" s="57">
        <f>'[1]124_2'!D40</f>
        <v>144200</v>
      </c>
      <c r="E111" s="57">
        <f>'[1]124_2'!E40</f>
        <v>144198.6</v>
      </c>
      <c r="F111" s="69">
        <f t="shared" si="0"/>
        <v>1.3999999999941792</v>
      </c>
      <c r="H111" s="59"/>
    </row>
    <row r="112" spans="1:8" ht="12.75">
      <c r="A112" s="74" t="s">
        <v>303</v>
      </c>
      <c r="B112" s="43">
        <v>200</v>
      </c>
      <c r="C112" s="75" t="s">
        <v>304</v>
      </c>
      <c r="D112" s="76">
        <f aca="true" t="shared" si="11" ref="D112:E114">D113</f>
        <v>149300</v>
      </c>
      <c r="E112" s="76">
        <f t="shared" si="11"/>
        <v>80544.59999999999</v>
      </c>
      <c r="F112" s="36">
        <f t="shared" si="0"/>
        <v>68755.40000000001</v>
      </c>
      <c r="H112" s="46"/>
    </row>
    <row r="113" spans="1:8" ht="24.75" customHeight="1">
      <c r="A113" s="42" t="s">
        <v>305</v>
      </c>
      <c r="B113" s="43">
        <v>200</v>
      </c>
      <c r="C113" s="77" t="s">
        <v>306</v>
      </c>
      <c r="D113" s="62">
        <f t="shared" si="11"/>
        <v>149300</v>
      </c>
      <c r="E113" s="62">
        <f t="shared" si="11"/>
        <v>80544.59999999999</v>
      </c>
      <c r="F113" s="11">
        <f t="shared" si="0"/>
        <v>68755.40000000001</v>
      </c>
      <c r="H113" s="37"/>
    </row>
    <row r="114" spans="1:8" ht="27.75" customHeight="1">
      <c r="A114" s="42" t="s">
        <v>307</v>
      </c>
      <c r="B114" s="43">
        <v>200</v>
      </c>
      <c r="C114" s="50" t="s">
        <v>308</v>
      </c>
      <c r="D114" s="55">
        <f t="shared" si="11"/>
        <v>149300</v>
      </c>
      <c r="E114" s="55">
        <f t="shared" si="11"/>
        <v>80544.59999999999</v>
      </c>
      <c r="F114" s="11">
        <f t="shared" si="0"/>
        <v>68755.40000000001</v>
      </c>
      <c r="H114" s="37"/>
    </row>
    <row r="115" spans="1:8" ht="42.75" customHeight="1">
      <c r="A115" s="42" t="s">
        <v>309</v>
      </c>
      <c r="B115" s="43">
        <v>200</v>
      </c>
      <c r="C115" s="50" t="s">
        <v>310</v>
      </c>
      <c r="D115" s="55">
        <f>D116+D122</f>
        <v>149300</v>
      </c>
      <c r="E115" s="55">
        <f>E116</f>
        <v>80544.59999999999</v>
      </c>
      <c r="F115" s="11">
        <f t="shared" si="0"/>
        <v>68755.40000000001</v>
      </c>
      <c r="H115" s="37"/>
    </row>
    <row r="116" spans="1:8" ht="30.75" customHeight="1">
      <c r="A116" s="42" t="s">
        <v>154</v>
      </c>
      <c r="B116" s="43">
        <v>200</v>
      </c>
      <c r="C116" s="50" t="s">
        <v>311</v>
      </c>
      <c r="D116" s="55">
        <f>D117</f>
        <v>143700</v>
      </c>
      <c r="E116" s="55">
        <f>E117+E120+E123</f>
        <v>80544.59999999999</v>
      </c>
      <c r="F116" s="11">
        <f t="shared" si="0"/>
        <v>63155.40000000001</v>
      </c>
      <c r="H116" s="37"/>
    </row>
    <row r="117" spans="1:8" ht="21.75" customHeight="1">
      <c r="A117" s="42" t="s">
        <v>156</v>
      </c>
      <c r="B117" s="43">
        <v>200</v>
      </c>
      <c r="C117" s="50" t="s">
        <v>312</v>
      </c>
      <c r="D117" s="55">
        <f>D118+D119</f>
        <v>143700</v>
      </c>
      <c r="E117" s="55">
        <f>E118+E119</f>
        <v>80544.59999999999</v>
      </c>
      <c r="F117" s="11">
        <f t="shared" si="0"/>
        <v>63155.40000000001</v>
      </c>
      <c r="H117" s="37"/>
    </row>
    <row r="118" spans="1:8" ht="9.75">
      <c r="A118" s="56" t="s">
        <v>158</v>
      </c>
      <c r="B118" s="43">
        <v>200</v>
      </c>
      <c r="C118" s="50" t="s">
        <v>313</v>
      </c>
      <c r="D118" s="57">
        <f>'[1]124_2'!D41</f>
        <v>110300</v>
      </c>
      <c r="E118" s="61">
        <f>'[1]124_2'!E41</f>
        <v>65390.45</v>
      </c>
      <c r="F118" s="11">
        <f t="shared" si="0"/>
        <v>44909.55</v>
      </c>
      <c r="H118" s="37"/>
    </row>
    <row r="119" spans="1:8" ht="10.5" customHeight="1">
      <c r="A119" s="56" t="s">
        <v>160</v>
      </c>
      <c r="B119" s="43">
        <v>200</v>
      </c>
      <c r="C119" s="50" t="s">
        <v>314</v>
      </c>
      <c r="D119" s="57">
        <f>'[1]124_2'!D42</f>
        <v>33400</v>
      </c>
      <c r="E119" s="61">
        <f>'[1]124_2'!E42</f>
        <v>15154.15</v>
      </c>
      <c r="F119" s="11">
        <f t="shared" si="0"/>
        <v>18245.85</v>
      </c>
      <c r="H119" s="37"/>
    </row>
    <row r="120" spans="1:8" ht="9.75" hidden="1">
      <c r="A120" s="56" t="s">
        <v>189</v>
      </c>
      <c r="B120" s="43">
        <v>200</v>
      </c>
      <c r="C120" s="50" t="s">
        <v>315</v>
      </c>
      <c r="D120" s="57">
        <f>D121</f>
        <v>0</v>
      </c>
      <c r="E120" s="61">
        <f>'[1]124_2'!E43</f>
        <v>0</v>
      </c>
      <c r="F120" s="11">
        <f t="shared" si="0"/>
        <v>0</v>
      </c>
      <c r="H120" s="37"/>
    </row>
    <row r="121" spans="1:8" ht="9.75" hidden="1">
      <c r="A121" s="68" t="s">
        <v>285</v>
      </c>
      <c r="B121" s="43">
        <v>200</v>
      </c>
      <c r="C121" s="50" t="s">
        <v>316</v>
      </c>
      <c r="D121" s="57">
        <f>'[1]124_2'!D43</f>
        <v>0</v>
      </c>
      <c r="E121" s="61">
        <f>'[1]124_2'!E44</f>
        <v>0</v>
      </c>
      <c r="F121" s="11">
        <f t="shared" si="0"/>
        <v>0</v>
      </c>
      <c r="H121" s="37"/>
    </row>
    <row r="122" spans="1:8" ht="9.75">
      <c r="A122" s="56" t="s">
        <v>201</v>
      </c>
      <c r="B122" s="43">
        <v>200</v>
      </c>
      <c r="C122" s="50" t="s">
        <v>317</v>
      </c>
      <c r="D122" s="57">
        <f>D123</f>
        <v>5600</v>
      </c>
      <c r="E122" s="61">
        <f>'[1]124_2'!E45</f>
        <v>0</v>
      </c>
      <c r="F122" s="11">
        <f t="shared" si="0"/>
        <v>5600</v>
      </c>
      <c r="H122" s="37"/>
    </row>
    <row r="123" spans="1:8" s="78" customFormat="1" ht="9.75">
      <c r="A123" s="56" t="s">
        <v>197</v>
      </c>
      <c r="B123" s="43">
        <v>200</v>
      </c>
      <c r="C123" s="50" t="s">
        <v>318</v>
      </c>
      <c r="D123" s="57">
        <f>D124</f>
        <v>5600</v>
      </c>
      <c r="E123" s="57">
        <f>E124</f>
        <v>0</v>
      </c>
      <c r="F123" s="11">
        <f t="shared" si="0"/>
        <v>5600</v>
      </c>
      <c r="H123" s="79"/>
    </row>
    <row r="124" spans="1:8" ht="9.75">
      <c r="A124" s="56" t="s">
        <v>213</v>
      </c>
      <c r="B124" s="43">
        <v>200</v>
      </c>
      <c r="C124" s="50" t="s">
        <v>319</v>
      </c>
      <c r="D124" s="57">
        <f>'[1]124_2'!D44</f>
        <v>5600</v>
      </c>
      <c r="E124" s="61">
        <f>'[1]124_2'!E44</f>
        <v>0</v>
      </c>
      <c r="F124" s="11">
        <f t="shared" si="0"/>
        <v>5600</v>
      </c>
      <c r="H124" s="37"/>
    </row>
    <row r="125" spans="1:8" ht="12.75">
      <c r="A125" s="52" t="s">
        <v>320</v>
      </c>
      <c r="B125" s="53">
        <v>200</v>
      </c>
      <c r="C125" s="75" t="s">
        <v>321</v>
      </c>
      <c r="D125" s="76">
        <f>D126</f>
        <v>446600</v>
      </c>
      <c r="E125" s="76">
        <f>E126</f>
        <v>89955.34</v>
      </c>
      <c r="F125" s="36">
        <f t="shared" si="0"/>
        <v>356644.66000000003</v>
      </c>
      <c r="H125" s="46"/>
    </row>
    <row r="126" spans="1:8" ht="42" customHeight="1">
      <c r="A126" s="42" t="s">
        <v>322</v>
      </c>
      <c r="B126" s="43">
        <v>200</v>
      </c>
      <c r="C126" s="77" t="s">
        <v>323</v>
      </c>
      <c r="D126" s="62">
        <f>D127+D132</f>
        <v>446600</v>
      </c>
      <c r="E126" s="62">
        <f>E127+E132</f>
        <v>89955.34</v>
      </c>
      <c r="F126" s="11">
        <f t="shared" si="0"/>
        <v>356644.66000000003</v>
      </c>
      <c r="H126" s="37"/>
    </row>
    <row r="127" spans="1:8" ht="30" customHeight="1">
      <c r="A127" s="56" t="s">
        <v>324</v>
      </c>
      <c r="B127" s="43">
        <v>200</v>
      </c>
      <c r="C127" s="64" t="s">
        <v>325</v>
      </c>
      <c r="D127" s="57">
        <f aca="true" t="shared" si="12" ref="D127:E130">D128</f>
        <v>153200</v>
      </c>
      <c r="E127" s="57">
        <f t="shared" si="12"/>
        <v>89200</v>
      </c>
      <c r="F127" s="11">
        <f t="shared" si="0"/>
        <v>64000</v>
      </c>
      <c r="H127" s="37"/>
    </row>
    <row r="128" spans="1:8" ht="75.75" customHeight="1">
      <c r="A128" s="68" t="s">
        <v>257</v>
      </c>
      <c r="B128" s="53">
        <v>200</v>
      </c>
      <c r="C128" s="64" t="s">
        <v>326</v>
      </c>
      <c r="D128" s="57">
        <f t="shared" si="12"/>
        <v>153200</v>
      </c>
      <c r="E128" s="57">
        <f t="shared" si="12"/>
        <v>89200</v>
      </c>
      <c r="F128" s="11">
        <f t="shared" si="0"/>
        <v>64000</v>
      </c>
      <c r="H128" s="37"/>
    </row>
    <row r="129" spans="1:8" ht="9.75">
      <c r="A129" s="68" t="s">
        <v>259</v>
      </c>
      <c r="B129" s="53">
        <v>200</v>
      </c>
      <c r="C129" s="64" t="s">
        <v>327</v>
      </c>
      <c r="D129" s="57">
        <f t="shared" si="12"/>
        <v>153200</v>
      </c>
      <c r="E129" s="57">
        <f t="shared" si="12"/>
        <v>89200</v>
      </c>
      <c r="F129" s="11">
        <f t="shared" si="0"/>
        <v>64000</v>
      </c>
      <c r="H129" s="37"/>
    </row>
    <row r="130" spans="1:8" ht="9.75">
      <c r="A130" s="68" t="s">
        <v>261</v>
      </c>
      <c r="B130" s="53">
        <v>200</v>
      </c>
      <c r="C130" s="64" t="s">
        <v>328</v>
      </c>
      <c r="D130" s="57">
        <f t="shared" si="12"/>
        <v>153200</v>
      </c>
      <c r="E130" s="57">
        <f t="shared" si="12"/>
        <v>89200</v>
      </c>
      <c r="F130" s="11">
        <f t="shared" si="0"/>
        <v>64000</v>
      </c>
      <c r="H130" s="37"/>
    </row>
    <row r="131" spans="1:8" ht="9.75">
      <c r="A131" s="68" t="s">
        <v>263</v>
      </c>
      <c r="B131" s="53">
        <v>200</v>
      </c>
      <c r="C131" s="64" t="s">
        <v>329</v>
      </c>
      <c r="D131" s="57">
        <f>'[1]124_2'!D49</f>
        <v>153200</v>
      </c>
      <c r="E131" s="57">
        <f>'[1]124_2'!E49</f>
        <v>89200</v>
      </c>
      <c r="F131" s="11">
        <f t="shared" si="0"/>
        <v>64000</v>
      </c>
      <c r="H131" s="37"/>
    </row>
    <row r="132" spans="1:8" ht="16.5" customHeight="1">
      <c r="A132" s="80" t="s">
        <v>330</v>
      </c>
      <c r="B132" s="81">
        <v>200</v>
      </c>
      <c r="C132" s="82" t="s">
        <v>331</v>
      </c>
      <c r="D132" s="72">
        <f>D133</f>
        <v>293400</v>
      </c>
      <c r="E132" s="72">
        <f>E133</f>
        <v>755.34</v>
      </c>
      <c r="F132" s="83">
        <f>F133</f>
        <v>292644.66</v>
      </c>
      <c r="H132" s="37"/>
    </row>
    <row r="133" spans="1:8" ht="46.5" customHeight="1">
      <c r="A133" s="52" t="s">
        <v>332</v>
      </c>
      <c r="B133" s="53">
        <v>200</v>
      </c>
      <c r="C133" s="64" t="s">
        <v>333</v>
      </c>
      <c r="D133" s="57">
        <f>D134</f>
        <v>293400</v>
      </c>
      <c r="E133" s="57">
        <f>E134</f>
        <v>755.34</v>
      </c>
      <c r="F133" s="11">
        <f t="shared" si="0"/>
        <v>292644.66</v>
      </c>
      <c r="H133" s="37"/>
    </row>
    <row r="134" spans="1:8" ht="30.75" customHeight="1">
      <c r="A134" s="56" t="s">
        <v>201</v>
      </c>
      <c r="B134" s="53">
        <v>200</v>
      </c>
      <c r="C134" s="64" t="s">
        <v>334</v>
      </c>
      <c r="D134" s="57">
        <f>D136+D138</f>
        <v>293400</v>
      </c>
      <c r="E134" s="57">
        <f>E136+E138</f>
        <v>755.34</v>
      </c>
      <c r="F134" s="11">
        <f t="shared" si="0"/>
        <v>292644.66</v>
      </c>
      <c r="H134" s="37"/>
    </row>
    <row r="135" spans="1:8" ht="23.25" customHeight="1">
      <c r="A135" s="52" t="s">
        <v>290</v>
      </c>
      <c r="B135" s="53">
        <v>200</v>
      </c>
      <c r="C135" s="64" t="s">
        <v>335</v>
      </c>
      <c r="D135" s="57">
        <f>D136</f>
        <v>113400</v>
      </c>
      <c r="E135" s="57">
        <f>E136</f>
        <v>755.34</v>
      </c>
      <c r="F135" s="11">
        <f t="shared" si="0"/>
        <v>112644.66</v>
      </c>
      <c r="H135" s="37"/>
    </row>
    <row r="136" spans="1:8" ht="31.5" customHeight="1">
      <c r="A136" s="52" t="s">
        <v>336</v>
      </c>
      <c r="B136" s="53">
        <v>200</v>
      </c>
      <c r="C136" s="64" t="s">
        <v>337</v>
      </c>
      <c r="D136" s="57">
        <f>D137</f>
        <v>113400</v>
      </c>
      <c r="E136" s="57">
        <f>E137</f>
        <v>755.34</v>
      </c>
      <c r="F136" s="11">
        <f t="shared" si="0"/>
        <v>112644.66</v>
      </c>
      <c r="H136" s="37"/>
    </row>
    <row r="137" spans="1:8" ht="24.75" customHeight="1">
      <c r="A137" s="52" t="s">
        <v>296</v>
      </c>
      <c r="B137" s="53">
        <v>200</v>
      </c>
      <c r="C137" s="64" t="s">
        <v>338</v>
      </c>
      <c r="D137" s="57">
        <f>'[1]124_2'!D52</f>
        <v>113400</v>
      </c>
      <c r="E137" s="57">
        <f>'[1]124_2'!E52</f>
        <v>755.34</v>
      </c>
      <c r="F137" s="11">
        <f t="shared" si="0"/>
        <v>112644.66</v>
      </c>
      <c r="H137" s="37"/>
    </row>
    <row r="138" spans="1:8" ht="24.75" customHeight="1">
      <c r="A138" s="56" t="s">
        <v>197</v>
      </c>
      <c r="B138" s="43">
        <v>200</v>
      </c>
      <c r="C138" s="64" t="s">
        <v>339</v>
      </c>
      <c r="D138" s="57">
        <f>D139</f>
        <v>180000</v>
      </c>
      <c r="E138" s="57">
        <f>E139</f>
        <v>0</v>
      </c>
      <c r="F138" s="11">
        <f t="shared" si="0"/>
        <v>180000</v>
      </c>
      <c r="H138" s="37"/>
    </row>
    <row r="139" spans="1:8" ht="24.75" customHeight="1">
      <c r="A139" s="56" t="s">
        <v>199</v>
      </c>
      <c r="B139" s="43">
        <v>200</v>
      </c>
      <c r="C139" s="64" t="s">
        <v>340</v>
      </c>
      <c r="D139" s="57">
        <f>'[1]124_2'!D53</f>
        <v>180000</v>
      </c>
      <c r="E139" s="57">
        <f>'[1]124_2'!E53</f>
        <v>0</v>
      </c>
      <c r="F139" s="11">
        <f t="shared" si="0"/>
        <v>180000</v>
      </c>
      <c r="H139" s="37"/>
    </row>
    <row r="140" spans="1:8" ht="28.5" customHeight="1">
      <c r="A140" s="84" t="s">
        <v>341</v>
      </c>
      <c r="B140" s="85">
        <v>200</v>
      </c>
      <c r="C140" s="86" t="s">
        <v>342</v>
      </c>
      <c r="D140" s="67">
        <f>D141+D148</f>
        <v>978600</v>
      </c>
      <c r="E140" s="67">
        <f>E141+E148</f>
        <v>355483</v>
      </c>
      <c r="F140" s="49">
        <f t="shared" si="0"/>
        <v>623117</v>
      </c>
      <c r="H140" s="37"/>
    </row>
    <row r="141" spans="1:8" ht="19.5" customHeight="1">
      <c r="A141" s="56" t="s">
        <v>343</v>
      </c>
      <c r="B141" s="43">
        <v>200</v>
      </c>
      <c r="C141" s="77" t="s">
        <v>344</v>
      </c>
      <c r="D141" s="57">
        <f aca="true" t="shared" si="13" ref="D141:E146">D142</f>
        <v>108400</v>
      </c>
      <c r="E141" s="57">
        <f t="shared" si="13"/>
        <v>0</v>
      </c>
      <c r="F141" s="49">
        <f t="shared" si="0"/>
        <v>108400</v>
      </c>
      <c r="H141" s="37"/>
    </row>
    <row r="142" spans="1:8" ht="19.5" customHeight="1">
      <c r="A142" s="56" t="s">
        <v>345</v>
      </c>
      <c r="B142" s="43">
        <v>200</v>
      </c>
      <c r="C142" s="77" t="s">
        <v>346</v>
      </c>
      <c r="D142" s="57">
        <f t="shared" si="13"/>
        <v>108400</v>
      </c>
      <c r="E142" s="57">
        <f t="shared" si="13"/>
        <v>0</v>
      </c>
      <c r="F142" s="49">
        <f t="shared" si="0"/>
        <v>108400</v>
      </c>
      <c r="H142" s="37"/>
    </row>
    <row r="143" spans="1:8" ht="31.5" customHeight="1">
      <c r="A143" s="56" t="s">
        <v>347</v>
      </c>
      <c r="B143" s="43">
        <v>200</v>
      </c>
      <c r="C143" s="77" t="s">
        <v>348</v>
      </c>
      <c r="D143" s="57">
        <f t="shared" si="13"/>
        <v>108400</v>
      </c>
      <c r="E143" s="57">
        <f t="shared" si="13"/>
        <v>0</v>
      </c>
      <c r="F143" s="49">
        <f t="shared" si="0"/>
        <v>108400</v>
      </c>
      <c r="H143" s="37"/>
    </row>
    <row r="144" spans="1:8" ht="39.75" customHeight="1">
      <c r="A144" s="56" t="s">
        <v>349</v>
      </c>
      <c r="B144" s="43">
        <v>200</v>
      </c>
      <c r="C144" s="77" t="s">
        <v>350</v>
      </c>
      <c r="D144" s="57">
        <f t="shared" si="13"/>
        <v>108400</v>
      </c>
      <c r="E144" s="57">
        <f t="shared" si="13"/>
        <v>0</v>
      </c>
      <c r="F144" s="49">
        <f t="shared" si="0"/>
        <v>108400</v>
      </c>
      <c r="H144" s="37"/>
    </row>
    <row r="145" spans="1:8" ht="24.75" customHeight="1">
      <c r="A145" s="56" t="s">
        <v>201</v>
      </c>
      <c r="B145" s="43">
        <v>200</v>
      </c>
      <c r="C145" s="77" t="s">
        <v>351</v>
      </c>
      <c r="D145" s="57">
        <f t="shared" si="13"/>
        <v>108400</v>
      </c>
      <c r="E145" s="57">
        <f t="shared" si="13"/>
        <v>0</v>
      </c>
      <c r="F145" s="49">
        <f t="shared" si="0"/>
        <v>108400</v>
      </c>
      <c r="H145" s="37"/>
    </row>
    <row r="146" spans="1:8" ht="19.5" customHeight="1">
      <c r="A146" s="56" t="s">
        <v>336</v>
      </c>
      <c r="B146" s="43">
        <v>200</v>
      </c>
      <c r="C146" s="77" t="s">
        <v>352</v>
      </c>
      <c r="D146" s="57">
        <f t="shared" si="13"/>
        <v>108400</v>
      </c>
      <c r="E146" s="57">
        <f t="shared" si="13"/>
        <v>0</v>
      </c>
      <c r="F146" s="49">
        <f t="shared" si="0"/>
        <v>108400</v>
      </c>
      <c r="H146" s="37"/>
    </row>
    <row r="147" spans="1:8" ht="19.5" customHeight="1">
      <c r="A147" s="56" t="s">
        <v>193</v>
      </c>
      <c r="B147" s="43">
        <v>200</v>
      </c>
      <c r="C147" s="77" t="s">
        <v>353</v>
      </c>
      <c r="D147" s="57">
        <f>'[1]124_2'!D54</f>
        <v>108400</v>
      </c>
      <c r="E147" s="57">
        <f>'[1]124_2'!E54</f>
        <v>0</v>
      </c>
      <c r="F147" s="49">
        <f t="shared" si="0"/>
        <v>108400</v>
      </c>
      <c r="H147" s="37"/>
    </row>
    <row r="148" spans="1:8" ht="19.5" customHeight="1">
      <c r="A148" s="56" t="s">
        <v>354</v>
      </c>
      <c r="B148" s="43">
        <v>200</v>
      </c>
      <c r="C148" s="77" t="s">
        <v>355</v>
      </c>
      <c r="D148" s="57">
        <f>D149+D156</f>
        <v>870200</v>
      </c>
      <c r="E148" s="57">
        <f>E149+E156</f>
        <v>355483</v>
      </c>
      <c r="F148" s="49">
        <f t="shared" si="0"/>
        <v>514717</v>
      </c>
      <c r="H148" s="37"/>
    </row>
    <row r="149" spans="1:8" ht="19.5" customHeight="1">
      <c r="A149" s="56" t="s">
        <v>345</v>
      </c>
      <c r="B149" s="43">
        <v>200</v>
      </c>
      <c r="C149" s="77" t="s">
        <v>356</v>
      </c>
      <c r="D149" s="57">
        <f aca="true" t="shared" si="14" ref="D149:E152">D150</f>
        <v>148100</v>
      </c>
      <c r="E149" s="57">
        <f t="shared" si="14"/>
        <v>0</v>
      </c>
      <c r="F149" s="11">
        <f t="shared" si="0"/>
        <v>148100</v>
      </c>
      <c r="H149" s="37"/>
    </row>
    <row r="150" spans="1:8" ht="20.25">
      <c r="A150" s="56" t="s">
        <v>357</v>
      </c>
      <c r="B150" s="43">
        <v>200</v>
      </c>
      <c r="C150" s="77" t="s">
        <v>358</v>
      </c>
      <c r="D150" s="57">
        <f t="shared" si="14"/>
        <v>148100</v>
      </c>
      <c r="E150" s="57">
        <f t="shared" si="14"/>
        <v>0</v>
      </c>
      <c r="F150" s="11">
        <f t="shared" si="0"/>
        <v>148100</v>
      </c>
      <c r="H150" s="37"/>
    </row>
    <row r="151" spans="1:8" ht="9.75">
      <c r="A151" s="56" t="s">
        <v>183</v>
      </c>
      <c r="B151" s="43">
        <v>200</v>
      </c>
      <c r="C151" s="77" t="s">
        <v>359</v>
      </c>
      <c r="D151" s="57">
        <f t="shared" si="14"/>
        <v>148100</v>
      </c>
      <c r="E151" s="57">
        <f t="shared" si="14"/>
        <v>0</v>
      </c>
      <c r="F151" s="11">
        <f t="shared" si="0"/>
        <v>148100</v>
      </c>
      <c r="H151" s="37"/>
    </row>
    <row r="152" spans="1:8" ht="27" customHeight="1">
      <c r="A152" s="56" t="s">
        <v>360</v>
      </c>
      <c r="B152" s="43">
        <v>200</v>
      </c>
      <c r="C152" s="77" t="s">
        <v>361</v>
      </c>
      <c r="D152" s="57">
        <f t="shared" si="14"/>
        <v>148100</v>
      </c>
      <c r="E152" s="57">
        <f t="shared" si="14"/>
        <v>0</v>
      </c>
      <c r="F152" s="11">
        <f t="shared" si="0"/>
        <v>148100</v>
      </c>
      <c r="H152" s="37"/>
    </row>
    <row r="153" spans="1:8" ht="40.5" customHeight="1">
      <c r="A153" s="56" t="s">
        <v>201</v>
      </c>
      <c r="B153" s="43">
        <v>200</v>
      </c>
      <c r="C153" s="77" t="s">
        <v>362</v>
      </c>
      <c r="D153" s="57">
        <f>D154</f>
        <v>148100</v>
      </c>
      <c r="E153" s="57">
        <f>E154</f>
        <v>0</v>
      </c>
      <c r="F153" s="11">
        <f t="shared" si="0"/>
        <v>148100</v>
      </c>
      <c r="H153" s="37"/>
    </row>
    <row r="154" spans="1:8" ht="40.5" customHeight="1">
      <c r="A154" s="56" t="s">
        <v>189</v>
      </c>
      <c r="B154" s="43">
        <v>200</v>
      </c>
      <c r="C154" s="77" t="s">
        <v>363</v>
      </c>
      <c r="D154" s="57">
        <f>D155</f>
        <v>148100</v>
      </c>
      <c r="E154" s="57">
        <f>E155</f>
        <v>0</v>
      </c>
      <c r="F154" s="11">
        <f t="shared" si="0"/>
        <v>148100</v>
      </c>
      <c r="H154" s="37"/>
    </row>
    <row r="155" spans="1:8" ht="40.5" customHeight="1">
      <c r="A155" s="56" t="s">
        <v>193</v>
      </c>
      <c r="B155" s="43">
        <v>200</v>
      </c>
      <c r="C155" s="77" t="s">
        <v>364</v>
      </c>
      <c r="D155" s="57">
        <f>'[1]124_2'!D55</f>
        <v>148100</v>
      </c>
      <c r="E155" s="57">
        <f>'[1]124_2'!E55</f>
        <v>0</v>
      </c>
      <c r="F155" s="11">
        <f t="shared" si="0"/>
        <v>148100</v>
      </c>
      <c r="H155" s="37"/>
    </row>
    <row r="156" spans="1:8" ht="40.5" customHeight="1">
      <c r="A156" s="56" t="s">
        <v>365</v>
      </c>
      <c r="B156" s="43">
        <v>200</v>
      </c>
      <c r="C156" s="77" t="s">
        <v>366</v>
      </c>
      <c r="D156" s="57">
        <f aca="true" t="shared" si="15" ref="D156:E158">D157</f>
        <v>722100</v>
      </c>
      <c r="E156" s="57">
        <f t="shared" si="15"/>
        <v>355483</v>
      </c>
      <c r="F156" s="11">
        <f t="shared" si="0"/>
        <v>366617</v>
      </c>
      <c r="H156" s="37"/>
    </row>
    <row r="157" spans="1:8" ht="40.5" customHeight="1">
      <c r="A157" s="56" t="s">
        <v>367</v>
      </c>
      <c r="B157" s="43">
        <v>200</v>
      </c>
      <c r="C157" s="77" t="s">
        <v>368</v>
      </c>
      <c r="D157" s="57">
        <f t="shared" si="15"/>
        <v>722100</v>
      </c>
      <c r="E157" s="57">
        <f t="shared" si="15"/>
        <v>355483</v>
      </c>
      <c r="F157" s="11">
        <f t="shared" si="0"/>
        <v>366617</v>
      </c>
      <c r="H157" s="37"/>
    </row>
    <row r="158" spans="1:8" ht="40.5" customHeight="1">
      <c r="A158" s="56" t="s">
        <v>369</v>
      </c>
      <c r="B158" s="43">
        <v>200</v>
      </c>
      <c r="C158" s="77" t="s">
        <v>370</v>
      </c>
      <c r="D158" s="57">
        <f t="shared" si="15"/>
        <v>722100</v>
      </c>
      <c r="E158" s="57">
        <f t="shared" si="15"/>
        <v>355483</v>
      </c>
      <c r="F158" s="11">
        <f t="shared" si="0"/>
        <v>366617</v>
      </c>
      <c r="H158" s="37"/>
    </row>
    <row r="159" spans="1:8" ht="40.5" customHeight="1">
      <c r="A159" s="56" t="s">
        <v>201</v>
      </c>
      <c r="B159" s="43">
        <v>200</v>
      </c>
      <c r="C159" s="77" t="s">
        <v>371</v>
      </c>
      <c r="D159" s="57">
        <f>D160+D163+D164</f>
        <v>722100</v>
      </c>
      <c r="E159" s="57">
        <f>E160+E163+E164</f>
        <v>355483</v>
      </c>
      <c r="F159" s="11">
        <f t="shared" si="0"/>
        <v>366617</v>
      </c>
      <c r="H159" s="37"/>
    </row>
    <row r="160" spans="1:8" ht="29.25" customHeight="1">
      <c r="A160" s="65" t="s">
        <v>189</v>
      </c>
      <c r="B160" s="43">
        <v>200</v>
      </c>
      <c r="C160" s="77" t="s">
        <v>372</v>
      </c>
      <c r="D160" s="57">
        <f>D161+D162</f>
        <v>458800</v>
      </c>
      <c r="E160" s="57">
        <f>E161+E162</f>
        <v>130833</v>
      </c>
      <c r="F160" s="11">
        <f t="shared" si="0"/>
        <v>327967</v>
      </c>
      <c r="H160" s="37"/>
    </row>
    <row r="161" spans="1:8" ht="26.25" customHeight="1">
      <c r="A161" s="56" t="s">
        <v>193</v>
      </c>
      <c r="B161" s="43">
        <v>200</v>
      </c>
      <c r="C161" s="77" t="s">
        <v>373</v>
      </c>
      <c r="D161" s="57">
        <f>'[1]124_2'!D58</f>
        <v>421800</v>
      </c>
      <c r="E161" s="57">
        <f>'[1]124_2'!E58</f>
        <v>93833</v>
      </c>
      <c r="F161" s="11">
        <f t="shared" si="0"/>
        <v>327967</v>
      </c>
      <c r="H161" s="37"/>
    </row>
    <row r="162" spans="1:8" ht="26.25" customHeight="1">
      <c r="A162" s="56" t="s">
        <v>195</v>
      </c>
      <c r="B162" s="43">
        <v>200</v>
      </c>
      <c r="C162" s="77" t="s">
        <v>374</v>
      </c>
      <c r="D162" s="57">
        <f>'[1]124_2'!D59</f>
        <v>37000</v>
      </c>
      <c r="E162" s="57">
        <f>'[1]124_2'!E59</f>
        <v>37000</v>
      </c>
      <c r="F162" s="11">
        <f t="shared" si="0"/>
        <v>0</v>
      </c>
      <c r="H162" s="37"/>
    </row>
    <row r="163" spans="1:8" ht="26.25" customHeight="1">
      <c r="A163" s="68" t="s">
        <v>221</v>
      </c>
      <c r="B163" s="53">
        <v>200</v>
      </c>
      <c r="C163" s="77" t="s">
        <v>375</v>
      </c>
      <c r="D163" s="57">
        <f>'[1]124_2'!D60</f>
        <v>1200</v>
      </c>
      <c r="E163" s="57">
        <f>'[1]124_2'!E60</f>
        <v>0</v>
      </c>
      <c r="F163" s="11">
        <f t="shared" si="0"/>
        <v>1200</v>
      </c>
      <c r="H163" s="37"/>
    </row>
    <row r="164" spans="1:8" ht="22.5" customHeight="1">
      <c r="A164" s="56" t="s">
        <v>197</v>
      </c>
      <c r="B164" s="43">
        <v>200</v>
      </c>
      <c r="C164" s="77" t="s">
        <v>376</v>
      </c>
      <c r="D164" s="57">
        <f>D165</f>
        <v>262100</v>
      </c>
      <c r="E164" s="57">
        <f>E165</f>
        <v>224650</v>
      </c>
      <c r="F164" s="11">
        <f t="shared" si="0"/>
        <v>37450</v>
      </c>
      <c r="H164" s="37"/>
    </row>
    <row r="165" spans="1:8" ht="22.5" customHeight="1">
      <c r="A165" s="56" t="s">
        <v>199</v>
      </c>
      <c r="B165" s="43">
        <v>200</v>
      </c>
      <c r="C165" s="77" t="s">
        <v>377</v>
      </c>
      <c r="D165" s="57">
        <f>'[1]124_2'!D61</f>
        <v>262100</v>
      </c>
      <c r="E165" s="57">
        <f>'[1]124_2'!E61</f>
        <v>224650</v>
      </c>
      <c r="F165" s="11">
        <f t="shared" si="0"/>
        <v>37450</v>
      </c>
      <c r="H165" s="37"/>
    </row>
    <row r="166" spans="1:8" ht="20.25" customHeight="1">
      <c r="A166" s="52" t="s">
        <v>378</v>
      </c>
      <c r="B166" s="53">
        <v>200</v>
      </c>
      <c r="C166" s="87" t="s">
        <v>379</v>
      </c>
      <c r="D166" s="67">
        <f>D168+D175+D189</f>
        <v>4137300</v>
      </c>
      <c r="E166" s="67">
        <f>E168+E175+E189</f>
        <v>1717919.39</v>
      </c>
      <c r="F166" s="49">
        <f t="shared" si="0"/>
        <v>2419380.6100000003</v>
      </c>
      <c r="H166" s="46"/>
    </row>
    <row r="167" spans="1:9" ht="14.25" customHeight="1" hidden="1">
      <c r="A167" s="42" t="s">
        <v>380</v>
      </c>
      <c r="B167" s="43">
        <v>200</v>
      </c>
      <c r="C167" s="87" t="s">
        <v>381</v>
      </c>
      <c r="D167" s="62" t="e">
        <f>#REF!</f>
        <v>#REF!</v>
      </c>
      <c r="E167" s="62" t="e">
        <f>#REF!</f>
        <v>#REF!</v>
      </c>
      <c r="F167" s="49" t="e">
        <f t="shared" si="0"/>
        <v>#REF!</v>
      </c>
      <c r="H167" s="37"/>
      <c r="I167" s="88"/>
    </row>
    <row r="168" spans="1:9" ht="14.25" customHeight="1">
      <c r="A168" s="42" t="s">
        <v>382</v>
      </c>
      <c r="B168" s="43">
        <v>200</v>
      </c>
      <c r="C168" s="87" t="s">
        <v>383</v>
      </c>
      <c r="D168" s="62">
        <f aca="true" t="shared" si="16" ref="D168:E173">D169</f>
        <v>477000</v>
      </c>
      <c r="E168" s="62">
        <f t="shared" si="16"/>
        <v>0</v>
      </c>
      <c r="F168" s="49">
        <f t="shared" si="0"/>
        <v>477000</v>
      </c>
      <c r="H168" s="37"/>
      <c r="I168" s="88"/>
    </row>
    <row r="169" spans="1:9" ht="14.25" customHeight="1">
      <c r="A169" s="42" t="s">
        <v>345</v>
      </c>
      <c r="B169" s="43">
        <v>200</v>
      </c>
      <c r="C169" s="87" t="s">
        <v>384</v>
      </c>
      <c r="D169" s="62">
        <f t="shared" si="16"/>
        <v>477000</v>
      </c>
      <c r="E169" s="62">
        <f t="shared" si="16"/>
        <v>0</v>
      </c>
      <c r="F169" s="49">
        <f t="shared" si="0"/>
        <v>477000</v>
      </c>
      <c r="H169" s="37"/>
      <c r="I169" s="88"/>
    </row>
    <row r="170" spans="1:9" ht="26.25" customHeight="1">
      <c r="A170" s="42" t="s">
        <v>385</v>
      </c>
      <c r="B170" s="43">
        <v>200</v>
      </c>
      <c r="C170" s="87" t="s">
        <v>386</v>
      </c>
      <c r="D170" s="62">
        <f t="shared" si="16"/>
        <v>477000</v>
      </c>
      <c r="E170" s="62">
        <f t="shared" si="16"/>
        <v>0</v>
      </c>
      <c r="F170" s="49">
        <f t="shared" si="0"/>
        <v>477000</v>
      </c>
      <c r="H170" s="37"/>
      <c r="I170" s="88"/>
    </row>
    <row r="171" spans="1:9" ht="51.75" customHeight="1">
      <c r="A171" s="42" t="s">
        <v>387</v>
      </c>
      <c r="B171" s="43">
        <v>200</v>
      </c>
      <c r="C171" s="87" t="s">
        <v>388</v>
      </c>
      <c r="D171" s="62">
        <f t="shared" si="16"/>
        <v>477000</v>
      </c>
      <c r="E171" s="62">
        <f t="shared" si="16"/>
        <v>0</v>
      </c>
      <c r="F171" s="49">
        <f t="shared" si="0"/>
        <v>477000</v>
      </c>
      <c r="H171" s="37"/>
      <c r="I171" s="88"/>
    </row>
    <row r="172" spans="1:9" ht="33" customHeight="1">
      <c r="A172" s="42" t="s">
        <v>389</v>
      </c>
      <c r="B172" s="43"/>
      <c r="C172" s="87" t="s">
        <v>390</v>
      </c>
      <c r="D172" s="62">
        <f t="shared" si="16"/>
        <v>477000</v>
      </c>
      <c r="E172" s="62">
        <f t="shared" si="16"/>
        <v>0</v>
      </c>
      <c r="F172" s="49">
        <f t="shared" si="0"/>
        <v>477000</v>
      </c>
      <c r="H172" s="37"/>
      <c r="I172" s="88"/>
    </row>
    <row r="173" spans="1:9" ht="14.25" customHeight="1">
      <c r="A173" s="56" t="s">
        <v>197</v>
      </c>
      <c r="B173" s="43">
        <v>200</v>
      </c>
      <c r="C173" s="87" t="s">
        <v>391</v>
      </c>
      <c r="D173" s="62">
        <f t="shared" si="16"/>
        <v>477000</v>
      </c>
      <c r="E173" s="62">
        <f t="shared" si="16"/>
        <v>0</v>
      </c>
      <c r="F173" s="49">
        <f t="shared" si="0"/>
        <v>477000</v>
      </c>
      <c r="H173" s="37"/>
      <c r="I173" s="88"/>
    </row>
    <row r="174" spans="1:9" ht="42.75" customHeight="1">
      <c r="A174" s="42" t="s">
        <v>199</v>
      </c>
      <c r="B174" s="43"/>
      <c r="C174" s="87" t="s">
        <v>392</v>
      </c>
      <c r="D174" s="62">
        <f>'[1]124_2'!D62</f>
        <v>477000</v>
      </c>
      <c r="E174" s="62">
        <f>'[1]124_2'!E62</f>
        <v>0</v>
      </c>
      <c r="F174" s="49">
        <f t="shared" si="0"/>
        <v>477000</v>
      </c>
      <c r="H174" s="37"/>
      <c r="I174" s="88"/>
    </row>
    <row r="175" spans="1:8" ht="41.25" customHeight="1">
      <c r="A175" s="56" t="s">
        <v>380</v>
      </c>
      <c r="B175" s="53">
        <v>200</v>
      </c>
      <c r="C175" s="54" t="s">
        <v>393</v>
      </c>
      <c r="D175" s="57">
        <f aca="true" t="shared" si="17" ref="D175:E177">D176</f>
        <v>1052900</v>
      </c>
      <c r="E175" s="57">
        <f t="shared" si="17"/>
        <v>432738.81</v>
      </c>
      <c r="F175" s="49">
        <f t="shared" si="0"/>
        <v>620161.19</v>
      </c>
      <c r="H175" s="37"/>
    </row>
    <row r="176" spans="1:8" ht="41.25" customHeight="1">
      <c r="A176" s="56" t="s">
        <v>365</v>
      </c>
      <c r="B176" s="53">
        <v>200</v>
      </c>
      <c r="C176" s="54" t="s">
        <v>394</v>
      </c>
      <c r="D176" s="57">
        <f t="shared" si="17"/>
        <v>1052900</v>
      </c>
      <c r="E176" s="57">
        <f t="shared" si="17"/>
        <v>432738.81</v>
      </c>
      <c r="F176" s="49">
        <f t="shared" si="0"/>
        <v>620161.19</v>
      </c>
      <c r="H176" s="37"/>
    </row>
    <row r="177" spans="1:8" ht="41.25" customHeight="1">
      <c r="A177" s="56" t="s">
        <v>395</v>
      </c>
      <c r="B177" s="53">
        <v>200</v>
      </c>
      <c r="C177" s="54" t="s">
        <v>396</v>
      </c>
      <c r="D177" s="57">
        <f t="shared" si="17"/>
        <v>1052900</v>
      </c>
      <c r="E177" s="57">
        <f t="shared" si="17"/>
        <v>432738.81</v>
      </c>
      <c r="F177" s="49">
        <f t="shared" si="0"/>
        <v>620161.19</v>
      </c>
      <c r="H177" s="37"/>
    </row>
    <row r="178" spans="1:8" ht="41.25" customHeight="1">
      <c r="A178" s="56" t="s">
        <v>397</v>
      </c>
      <c r="B178" s="53">
        <v>200</v>
      </c>
      <c r="C178" s="54" t="s">
        <v>398</v>
      </c>
      <c r="D178" s="57">
        <f>D179+D186</f>
        <v>1052900</v>
      </c>
      <c r="E178" s="57">
        <f>E179+E186</f>
        <v>432738.81</v>
      </c>
      <c r="F178" s="49">
        <f t="shared" si="0"/>
        <v>620161.19</v>
      </c>
      <c r="H178" s="37"/>
    </row>
    <row r="179" spans="1:8" ht="28.5" customHeight="1">
      <c r="A179" s="56" t="s">
        <v>201</v>
      </c>
      <c r="B179" s="53">
        <v>200</v>
      </c>
      <c r="C179" s="54" t="s">
        <v>399</v>
      </c>
      <c r="D179" s="57">
        <f>D180+D184</f>
        <v>432900</v>
      </c>
      <c r="E179" s="57">
        <f>E180+E184</f>
        <v>432738.81</v>
      </c>
      <c r="F179" s="49">
        <f t="shared" si="0"/>
        <v>161.19000000000233</v>
      </c>
      <c r="H179" s="37"/>
    </row>
    <row r="180" spans="1:8" ht="20.25" customHeight="1">
      <c r="A180" s="56" t="s">
        <v>283</v>
      </c>
      <c r="B180" s="53">
        <v>200</v>
      </c>
      <c r="C180" s="54" t="s">
        <v>400</v>
      </c>
      <c r="D180" s="57">
        <f>D181+D182+D183</f>
        <v>401100</v>
      </c>
      <c r="E180" s="57">
        <f>E181+E182+E183</f>
        <v>400938.81</v>
      </c>
      <c r="F180" s="49">
        <f t="shared" si="0"/>
        <v>161.19000000000233</v>
      </c>
      <c r="H180" s="37"/>
    </row>
    <row r="181" spans="1:8" ht="20.25" customHeight="1">
      <c r="A181" s="56" t="s">
        <v>401</v>
      </c>
      <c r="B181" s="53">
        <v>200</v>
      </c>
      <c r="C181" s="54" t="s">
        <v>402</v>
      </c>
      <c r="D181" s="57">
        <f>'[1]124_2'!D63</f>
        <v>18300</v>
      </c>
      <c r="E181" s="57">
        <f>'[1]124_2'!E63</f>
        <v>18139.81</v>
      </c>
      <c r="F181" s="49">
        <f t="shared" si="0"/>
        <v>160.1899999999987</v>
      </c>
      <c r="H181" s="37"/>
    </row>
    <row r="182" spans="1:8" ht="20.25" customHeight="1">
      <c r="A182" s="56" t="s">
        <v>193</v>
      </c>
      <c r="B182" s="53">
        <v>200</v>
      </c>
      <c r="C182" s="54" t="s">
        <v>403</v>
      </c>
      <c r="D182" s="57">
        <f>'[1]124_2'!D64</f>
        <v>332800</v>
      </c>
      <c r="E182" s="57">
        <f>'[1]124_2'!E64</f>
        <v>332799</v>
      </c>
      <c r="F182" s="49">
        <f t="shared" si="0"/>
        <v>1</v>
      </c>
      <c r="H182" s="37"/>
    </row>
    <row r="183" spans="1:8" ht="20.25" customHeight="1">
      <c r="A183" s="56" t="s">
        <v>195</v>
      </c>
      <c r="B183" s="43">
        <v>200</v>
      </c>
      <c r="C183" s="54" t="s">
        <v>404</v>
      </c>
      <c r="D183" s="57">
        <f>'[1]124_2'!D65</f>
        <v>50000</v>
      </c>
      <c r="E183" s="57">
        <f>'[1]124_2'!E65</f>
        <v>50000</v>
      </c>
      <c r="F183" s="49">
        <f t="shared" si="0"/>
        <v>0</v>
      </c>
      <c r="H183" s="37"/>
    </row>
    <row r="184" spans="1:8" ht="20.25" customHeight="1">
      <c r="A184" s="56" t="s">
        <v>197</v>
      </c>
      <c r="B184" s="53">
        <v>200</v>
      </c>
      <c r="C184" s="54" t="s">
        <v>405</v>
      </c>
      <c r="D184" s="57">
        <f>D185</f>
        <v>31800</v>
      </c>
      <c r="E184" s="57">
        <f>E185</f>
        <v>31800</v>
      </c>
      <c r="F184" s="49">
        <f t="shared" si="0"/>
        <v>0</v>
      </c>
      <c r="H184" s="37"/>
    </row>
    <row r="185" spans="1:8" ht="20.25" customHeight="1">
      <c r="A185" s="56" t="s">
        <v>213</v>
      </c>
      <c r="B185" s="43">
        <v>200</v>
      </c>
      <c r="C185" s="54" t="s">
        <v>406</v>
      </c>
      <c r="D185" s="57">
        <f>'[1]124_2'!D66</f>
        <v>31800</v>
      </c>
      <c r="E185" s="57">
        <f>'[1]124_2'!E66</f>
        <v>31800</v>
      </c>
      <c r="F185" s="49">
        <f t="shared" si="0"/>
        <v>0</v>
      </c>
      <c r="H185" s="37"/>
    </row>
    <row r="186" spans="1:8" ht="30" customHeight="1">
      <c r="A186" s="56" t="s">
        <v>407</v>
      </c>
      <c r="B186" s="53">
        <v>200</v>
      </c>
      <c r="C186" s="54" t="s">
        <v>408</v>
      </c>
      <c r="D186" s="57">
        <f>D187</f>
        <v>620000</v>
      </c>
      <c r="E186" s="57">
        <f>E187</f>
        <v>0</v>
      </c>
      <c r="F186" s="49">
        <f t="shared" si="0"/>
        <v>620000</v>
      </c>
      <c r="H186" s="37"/>
    </row>
    <row r="187" spans="1:8" ht="20.25" customHeight="1">
      <c r="A187" s="56" t="s">
        <v>197</v>
      </c>
      <c r="B187" s="53">
        <v>200</v>
      </c>
      <c r="C187" s="54" t="s">
        <v>409</v>
      </c>
      <c r="D187" s="57">
        <f>D188</f>
        <v>620000</v>
      </c>
      <c r="E187" s="57">
        <f>E188</f>
        <v>0</v>
      </c>
      <c r="F187" s="49">
        <f t="shared" si="0"/>
        <v>620000</v>
      </c>
      <c r="H187" s="37"/>
    </row>
    <row r="188" spans="1:8" ht="20.25" customHeight="1">
      <c r="A188" s="56" t="s">
        <v>199</v>
      </c>
      <c r="B188" s="43">
        <v>200</v>
      </c>
      <c r="C188" s="54" t="s">
        <v>410</v>
      </c>
      <c r="D188" s="57">
        <f>'[1]124_2'!D67</f>
        <v>620000</v>
      </c>
      <c r="E188" s="57">
        <f>'[1]124_2'!E67</f>
        <v>0</v>
      </c>
      <c r="F188" s="49">
        <f t="shared" si="0"/>
        <v>620000</v>
      </c>
      <c r="H188" s="37"/>
    </row>
    <row r="189" spans="1:8" ht="15" customHeight="1">
      <c r="A189" s="42" t="s">
        <v>411</v>
      </c>
      <c r="B189" s="43">
        <v>200</v>
      </c>
      <c r="C189" s="89" t="s">
        <v>412</v>
      </c>
      <c r="D189" s="45">
        <f>D190</f>
        <v>2607400</v>
      </c>
      <c r="E189" s="45">
        <f>E190</f>
        <v>1285180.5799999998</v>
      </c>
      <c r="F189" s="36">
        <f t="shared" si="0"/>
        <v>1322219.4200000002</v>
      </c>
      <c r="H189" s="37"/>
    </row>
    <row r="190" spans="1:8" ht="31.5" customHeight="1">
      <c r="A190" s="56" t="s">
        <v>365</v>
      </c>
      <c r="B190" s="43">
        <v>200</v>
      </c>
      <c r="C190" s="77" t="s">
        <v>413</v>
      </c>
      <c r="D190" s="62">
        <f>D191</f>
        <v>2607400</v>
      </c>
      <c r="E190" s="62">
        <f>E191</f>
        <v>1285180.5799999998</v>
      </c>
      <c r="F190" s="83">
        <f t="shared" si="0"/>
        <v>1322219.4200000002</v>
      </c>
      <c r="H190" s="37"/>
    </row>
    <row r="191" spans="1:8" ht="36" customHeight="1">
      <c r="A191" s="56" t="s">
        <v>414</v>
      </c>
      <c r="B191" s="43">
        <v>200</v>
      </c>
      <c r="C191" s="77" t="s">
        <v>415</v>
      </c>
      <c r="D191" s="62">
        <f>D192+D200</f>
        <v>2607400</v>
      </c>
      <c r="E191" s="62">
        <f>E192+E200</f>
        <v>1285180.5799999998</v>
      </c>
      <c r="F191" s="83">
        <f t="shared" si="0"/>
        <v>1322219.4200000002</v>
      </c>
      <c r="H191" s="37"/>
    </row>
    <row r="192" spans="1:8" ht="18.75" customHeight="1">
      <c r="A192" s="42" t="s">
        <v>416</v>
      </c>
      <c r="B192" s="43">
        <v>200</v>
      </c>
      <c r="C192" s="77" t="s">
        <v>417</v>
      </c>
      <c r="D192" s="62">
        <f>D193</f>
        <v>1049900</v>
      </c>
      <c r="E192" s="62">
        <f>E193</f>
        <v>162746.82</v>
      </c>
      <c r="F192" s="11">
        <f t="shared" si="0"/>
        <v>887153.1799999999</v>
      </c>
      <c r="H192" s="37"/>
    </row>
    <row r="193" spans="1:8" ht="9.75">
      <c r="A193" s="56" t="s">
        <v>201</v>
      </c>
      <c r="B193" s="43">
        <v>200</v>
      </c>
      <c r="C193" s="77" t="s">
        <v>418</v>
      </c>
      <c r="D193" s="62">
        <f>D194+D198</f>
        <v>1049900</v>
      </c>
      <c r="E193" s="62">
        <f>E194+E198</f>
        <v>162746.82</v>
      </c>
      <c r="F193" s="11">
        <f t="shared" si="0"/>
        <v>887153.1799999999</v>
      </c>
      <c r="H193" s="37"/>
    </row>
    <row r="194" spans="1:8" ht="9.75">
      <c r="A194" s="42" t="s">
        <v>189</v>
      </c>
      <c r="B194" s="43">
        <v>200</v>
      </c>
      <c r="C194" s="77" t="s">
        <v>419</v>
      </c>
      <c r="D194" s="62">
        <f>D195+D196</f>
        <v>962900</v>
      </c>
      <c r="E194" s="62">
        <f>E195+E196</f>
        <v>92273.82</v>
      </c>
      <c r="F194" s="11">
        <f t="shared" si="0"/>
        <v>870626.1799999999</v>
      </c>
      <c r="H194" s="37"/>
    </row>
    <row r="195" spans="1:8" ht="9.75">
      <c r="A195" s="56" t="s">
        <v>207</v>
      </c>
      <c r="B195" s="43">
        <v>200</v>
      </c>
      <c r="C195" s="77" t="s">
        <v>420</v>
      </c>
      <c r="D195" s="57">
        <f>'[1]124_2'!D68</f>
        <v>585700</v>
      </c>
      <c r="E195" s="61">
        <f>'[1]124_2'!E68</f>
        <v>92273.82</v>
      </c>
      <c r="F195" s="11">
        <f t="shared" si="0"/>
        <v>493426.18</v>
      </c>
      <c r="H195" s="37"/>
    </row>
    <row r="196" spans="1:8" ht="9.75">
      <c r="A196" s="56" t="s">
        <v>193</v>
      </c>
      <c r="B196" s="43">
        <v>200</v>
      </c>
      <c r="C196" s="77" t="s">
        <v>421</v>
      </c>
      <c r="D196" s="57">
        <f>'[1]124_2'!D69</f>
        <v>377200</v>
      </c>
      <c r="E196" s="57">
        <f>'[1]124_2'!E69</f>
        <v>0</v>
      </c>
      <c r="F196" s="11">
        <f t="shared" si="0"/>
        <v>377200</v>
      </c>
      <c r="H196" s="37"/>
    </row>
    <row r="197" spans="1:8" ht="21.75" customHeight="1" hidden="1">
      <c r="A197" s="56" t="s">
        <v>213</v>
      </c>
      <c r="B197" s="90">
        <v>200</v>
      </c>
      <c r="C197" s="64" t="s">
        <v>422</v>
      </c>
      <c r="D197" s="57"/>
      <c r="E197" s="57">
        <f>'[1]124_2'!E70</f>
        <v>0</v>
      </c>
      <c r="F197" s="11">
        <f t="shared" si="0"/>
        <v>0</v>
      </c>
      <c r="H197" s="37"/>
    </row>
    <row r="198" spans="1:8" ht="21.75" customHeight="1">
      <c r="A198" s="56" t="s">
        <v>197</v>
      </c>
      <c r="B198" s="43">
        <v>200</v>
      </c>
      <c r="C198" s="50" t="s">
        <v>423</v>
      </c>
      <c r="D198" s="57">
        <f>D199</f>
        <v>87000</v>
      </c>
      <c r="E198" s="57">
        <f>E199</f>
        <v>70473</v>
      </c>
      <c r="F198" s="11">
        <f t="shared" si="0"/>
        <v>16527</v>
      </c>
      <c r="H198" s="37"/>
    </row>
    <row r="199" spans="1:8" ht="21.75" customHeight="1">
      <c r="A199" s="56" t="s">
        <v>213</v>
      </c>
      <c r="B199" s="43">
        <v>200</v>
      </c>
      <c r="C199" s="50" t="s">
        <v>424</v>
      </c>
      <c r="D199" s="57">
        <f>'[1]124_2'!D73</f>
        <v>87000</v>
      </c>
      <c r="E199" s="57">
        <f>'[1]124_2'!E73</f>
        <v>70473</v>
      </c>
      <c r="F199" s="11">
        <f t="shared" si="0"/>
        <v>16527</v>
      </c>
      <c r="H199" s="37"/>
    </row>
    <row r="200" spans="1:8" ht="18.75" customHeight="1">
      <c r="A200" s="56" t="s">
        <v>425</v>
      </c>
      <c r="B200" s="43">
        <v>200</v>
      </c>
      <c r="C200" s="50" t="s">
        <v>426</v>
      </c>
      <c r="D200" s="57">
        <f>D201</f>
        <v>1557500</v>
      </c>
      <c r="E200" s="57">
        <f>E201</f>
        <v>1122433.7599999998</v>
      </c>
      <c r="F200" s="11">
        <f t="shared" si="0"/>
        <v>435066.2400000002</v>
      </c>
      <c r="H200" s="37"/>
    </row>
    <row r="201" spans="1:8" s="58" customFormat="1" ht="9.75">
      <c r="A201" s="56" t="s">
        <v>201</v>
      </c>
      <c r="B201" s="43">
        <v>200</v>
      </c>
      <c r="C201" s="50" t="s">
        <v>427</v>
      </c>
      <c r="D201" s="57">
        <f>D202+D205+D206</f>
        <v>1557500</v>
      </c>
      <c r="E201" s="57">
        <f>E202+E205+E206</f>
        <v>1122433.7599999998</v>
      </c>
      <c r="F201" s="11">
        <f aca="true" t="shared" si="18" ref="F201:F209">D201-E201</f>
        <v>435066.2400000002</v>
      </c>
      <c r="H201" s="59"/>
    </row>
    <row r="202" spans="1:8" s="58" customFormat="1" ht="19.5" customHeight="1">
      <c r="A202" s="56" t="s">
        <v>189</v>
      </c>
      <c r="B202" s="43">
        <v>200</v>
      </c>
      <c r="C202" s="50" t="s">
        <v>428</v>
      </c>
      <c r="D202" s="57">
        <f>D203+D204</f>
        <v>1197500</v>
      </c>
      <c r="E202" s="57">
        <f>E203+E204</f>
        <v>763864.6499999999</v>
      </c>
      <c r="F202" s="11">
        <f t="shared" si="18"/>
        <v>433635.3500000001</v>
      </c>
      <c r="H202" s="59"/>
    </row>
    <row r="203" spans="1:8" s="58" customFormat="1" ht="17.25" customHeight="1">
      <c r="A203" s="56" t="s">
        <v>193</v>
      </c>
      <c r="B203" s="43">
        <v>200</v>
      </c>
      <c r="C203" s="50" t="s">
        <v>429</v>
      </c>
      <c r="D203" s="57">
        <f>'[1]124_2'!D74</f>
        <v>476300</v>
      </c>
      <c r="E203" s="57">
        <f>'[1]124_2'!E74</f>
        <v>269479.16</v>
      </c>
      <c r="F203" s="11">
        <f t="shared" si="18"/>
        <v>206820.84000000003</v>
      </c>
      <c r="H203" s="59"/>
    </row>
    <row r="204" spans="1:8" s="58" customFormat="1" ht="19.5" customHeight="1">
      <c r="A204" s="56" t="s">
        <v>195</v>
      </c>
      <c r="B204" s="43">
        <v>200</v>
      </c>
      <c r="C204" s="50" t="s">
        <v>430</v>
      </c>
      <c r="D204" s="57">
        <f>'[1]124_2'!D75</f>
        <v>721200</v>
      </c>
      <c r="E204" s="57">
        <f>'[1]124_2'!E75</f>
        <v>494385.49</v>
      </c>
      <c r="F204" s="11">
        <f t="shared" si="18"/>
        <v>226814.51</v>
      </c>
      <c r="H204" s="59"/>
    </row>
    <row r="205" spans="1:8" s="58" customFormat="1" ht="19.5" customHeight="1">
      <c r="A205" s="68" t="s">
        <v>221</v>
      </c>
      <c r="B205" s="53">
        <v>200</v>
      </c>
      <c r="C205" s="50" t="s">
        <v>431</v>
      </c>
      <c r="D205" s="57">
        <f>'[1]124_2'!D76</f>
        <v>30000</v>
      </c>
      <c r="E205" s="57">
        <f>'[1]124_2'!E76</f>
        <v>30000</v>
      </c>
      <c r="F205" s="11">
        <f t="shared" si="18"/>
        <v>0</v>
      </c>
      <c r="H205" s="59"/>
    </row>
    <row r="206" spans="1:8" s="58" customFormat="1" ht="19.5" customHeight="1">
      <c r="A206" s="56" t="s">
        <v>197</v>
      </c>
      <c r="B206" s="43">
        <v>200</v>
      </c>
      <c r="C206" s="50" t="s">
        <v>432</v>
      </c>
      <c r="D206" s="57">
        <f>D207+D208</f>
        <v>330000</v>
      </c>
      <c r="E206" s="57">
        <f>E207+E208</f>
        <v>328569.11</v>
      </c>
      <c r="F206" s="11">
        <f t="shared" si="18"/>
        <v>1430.890000000014</v>
      </c>
      <c r="H206" s="59"/>
    </row>
    <row r="207" spans="1:8" s="58" customFormat="1" ht="19.5" customHeight="1">
      <c r="A207" s="56" t="s">
        <v>199</v>
      </c>
      <c r="B207" s="43">
        <v>200</v>
      </c>
      <c r="C207" s="50" t="s">
        <v>433</v>
      </c>
      <c r="D207" s="57">
        <f>'[1]124_2'!D77</f>
        <v>194800</v>
      </c>
      <c r="E207" s="57">
        <f>'[1]124_2'!E77</f>
        <v>193400</v>
      </c>
      <c r="F207" s="11">
        <f t="shared" si="18"/>
        <v>1400</v>
      </c>
      <c r="H207" s="59"/>
    </row>
    <row r="208" spans="1:8" s="58" customFormat="1" ht="19.5" customHeight="1">
      <c r="A208" s="56" t="s">
        <v>213</v>
      </c>
      <c r="B208" s="43">
        <v>200</v>
      </c>
      <c r="C208" s="50" t="s">
        <v>434</v>
      </c>
      <c r="D208" s="57">
        <f>'[1]124_2'!D78</f>
        <v>135200</v>
      </c>
      <c r="E208" s="57">
        <f>'[1]124_2'!E78</f>
        <v>135169.11</v>
      </c>
      <c r="F208" s="11">
        <f t="shared" si="18"/>
        <v>30.89000000001397</v>
      </c>
      <c r="H208" s="59"/>
    </row>
    <row r="209" spans="1:8" ht="21.75" customHeight="1">
      <c r="A209" s="52" t="s">
        <v>435</v>
      </c>
      <c r="B209" s="43">
        <v>200</v>
      </c>
      <c r="C209" s="44" t="s">
        <v>436</v>
      </c>
      <c r="D209" s="72">
        <f aca="true" t="shared" si="19" ref="D209:E211">D210</f>
        <v>4843600</v>
      </c>
      <c r="E209" s="72">
        <f t="shared" si="19"/>
        <v>2380606.17</v>
      </c>
      <c r="F209" s="83">
        <f t="shared" si="18"/>
        <v>2462993.83</v>
      </c>
      <c r="H209" s="46"/>
    </row>
    <row r="210" spans="1:8" ht="9.75">
      <c r="A210" s="42" t="s">
        <v>437</v>
      </c>
      <c r="B210" s="43">
        <v>200</v>
      </c>
      <c r="C210" s="77" t="s">
        <v>438</v>
      </c>
      <c r="D210" s="62">
        <f t="shared" si="19"/>
        <v>4843600</v>
      </c>
      <c r="E210" s="62">
        <f t="shared" si="19"/>
        <v>2380606.17</v>
      </c>
      <c r="F210" s="11">
        <f>D210-E210</f>
        <v>2462993.83</v>
      </c>
      <c r="H210" s="37"/>
    </row>
    <row r="211" spans="1:8" ht="9.75">
      <c r="A211" s="42" t="s">
        <v>365</v>
      </c>
      <c r="B211" s="43">
        <v>200</v>
      </c>
      <c r="C211" s="77" t="s">
        <v>439</v>
      </c>
      <c r="D211" s="62">
        <f t="shared" si="19"/>
        <v>4843600</v>
      </c>
      <c r="E211" s="62">
        <f t="shared" si="19"/>
        <v>2380606.17</v>
      </c>
      <c r="F211" s="11">
        <f>D211-E211</f>
        <v>2462993.83</v>
      </c>
      <c r="H211" s="37"/>
    </row>
    <row r="212" spans="1:8" ht="41.25" customHeight="1">
      <c r="A212" s="42" t="s">
        <v>440</v>
      </c>
      <c r="B212" s="43">
        <v>200</v>
      </c>
      <c r="C212" s="50" t="s">
        <v>441</v>
      </c>
      <c r="D212" s="62">
        <f>D213+D217</f>
        <v>4843600</v>
      </c>
      <c r="E212" s="62">
        <f>E213+E217</f>
        <v>2380606.17</v>
      </c>
      <c r="F212" s="11">
        <f>D212-E212</f>
        <v>2462993.83</v>
      </c>
      <c r="H212" s="37"/>
    </row>
    <row r="213" spans="1:8" ht="36" customHeight="1">
      <c r="A213" s="42" t="s">
        <v>442</v>
      </c>
      <c r="B213" s="43">
        <v>200</v>
      </c>
      <c r="C213" s="50" t="s">
        <v>443</v>
      </c>
      <c r="D213" s="62">
        <f aca="true" t="shared" si="20" ref="D213:E215">D214</f>
        <v>4091800</v>
      </c>
      <c r="E213" s="62">
        <f t="shared" si="20"/>
        <v>2037468.36</v>
      </c>
      <c r="F213" s="11">
        <f aca="true" t="shared" si="21" ref="F213:F228">D213-E213</f>
        <v>2054331.64</v>
      </c>
      <c r="H213" s="37"/>
    </row>
    <row r="214" spans="1:8" ht="30">
      <c r="A214" s="42" t="s">
        <v>444</v>
      </c>
      <c r="B214" s="43">
        <v>200</v>
      </c>
      <c r="C214" s="50" t="s">
        <v>445</v>
      </c>
      <c r="D214" s="62">
        <f t="shared" si="20"/>
        <v>4091800</v>
      </c>
      <c r="E214" s="62">
        <f t="shared" si="20"/>
        <v>2037468.36</v>
      </c>
      <c r="F214" s="11">
        <f t="shared" si="21"/>
        <v>2054331.64</v>
      </c>
      <c r="H214" s="37"/>
    </row>
    <row r="215" spans="1:8" ht="14.25" customHeight="1">
      <c r="A215" s="42" t="s">
        <v>446</v>
      </c>
      <c r="B215" s="43">
        <v>200</v>
      </c>
      <c r="C215" s="50" t="s">
        <v>447</v>
      </c>
      <c r="D215" s="51">
        <f t="shared" si="20"/>
        <v>4091800</v>
      </c>
      <c r="E215" s="51">
        <f t="shared" si="20"/>
        <v>2037468.36</v>
      </c>
      <c r="F215" s="11">
        <f t="shared" si="21"/>
        <v>2054331.64</v>
      </c>
      <c r="H215" s="37"/>
    </row>
    <row r="216" spans="1:8" ht="9.75">
      <c r="A216" s="42" t="s">
        <v>448</v>
      </c>
      <c r="B216" s="43">
        <v>200</v>
      </c>
      <c r="C216" s="50" t="s">
        <v>449</v>
      </c>
      <c r="D216" s="57">
        <f>'[1]124_2'!D79</f>
        <v>4091800</v>
      </c>
      <c r="E216" s="57">
        <f>'[1]124_2'!E79</f>
        <v>2037468.36</v>
      </c>
      <c r="F216" s="11">
        <f t="shared" si="21"/>
        <v>2054331.64</v>
      </c>
      <c r="H216" s="37"/>
    </row>
    <row r="217" spans="1:8" ht="30">
      <c r="A217" s="42" t="s">
        <v>450</v>
      </c>
      <c r="B217" s="43">
        <v>200</v>
      </c>
      <c r="C217" s="50" t="s">
        <v>451</v>
      </c>
      <c r="D217" s="57">
        <f aca="true" t="shared" si="22" ref="D217:E219">D218</f>
        <v>751800</v>
      </c>
      <c r="E217" s="57">
        <f t="shared" si="22"/>
        <v>343137.81</v>
      </c>
      <c r="F217" s="11">
        <f t="shared" si="21"/>
        <v>408662.19</v>
      </c>
      <c r="H217" s="37"/>
    </row>
    <row r="218" spans="1:8" ht="30">
      <c r="A218" s="42" t="s">
        <v>444</v>
      </c>
      <c r="B218" s="43">
        <v>200</v>
      </c>
      <c r="C218" s="50" t="s">
        <v>452</v>
      </c>
      <c r="D218" s="55">
        <f t="shared" si="22"/>
        <v>751800</v>
      </c>
      <c r="E218" s="55">
        <f t="shared" si="22"/>
        <v>343137.81</v>
      </c>
      <c r="F218" s="11">
        <f t="shared" si="21"/>
        <v>408662.19</v>
      </c>
      <c r="H218" s="37"/>
    </row>
    <row r="219" spans="1:8" ht="9.75">
      <c r="A219" s="42" t="s">
        <v>446</v>
      </c>
      <c r="B219" s="43">
        <v>200</v>
      </c>
      <c r="C219" s="50" t="s">
        <v>453</v>
      </c>
      <c r="D219" s="55">
        <f t="shared" si="22"/>
        <v>751800</v>
      </c>
      <c r="E219" s="55">
        <f t="shared" si="22"/>
        <v>343137.81</v>
      </c>
      <c r="F219" s="11">
        <f t="shared" si="21"/>
        <v>408662.19</v>
      </c>
      <c r="H219" s="37"/>
    </row>
    <row r="220" spans="1:8" ht="9.75">
      <c r="A220" s="42" t="s">
        <v>448</v>
      </c>
      <c r="B220" s="43">
        <v>200</v>
      </c>
      <c r="C220" s="50" t="s">
        <v>454</v>
      </c>
      <c r="D220" s="55">
        <f>'[1]124_2'!D80</f>
        <v>751800</v>
      </c>
      <c r="E220" s="55">
        <f>'[1]124_2'!E80</f>
        <v>343137.81</v>
      </c>
      <c r="F220" s="11">
        <f t="shared" si="21"/>
        <v>408662.19</v>
      </c>
      <c r="H220" s="37"/>
    </row>
    <row r="221" spans="1:8" ht="9.75">
      <c r="A221" s="42" t="s">
        <v>455</v>
      </c>
      <c r="B221" s="43">
        <v>200</v>
      </c>
      <c r="C221" s="47" t="s">
        <v>456</v>
      </c>
      <c r="D221" s="72">
        <f>D222</f>
        <v>100000</v>
      </c>
      <c r="E221" s="72">
        <f>E222</f>
        <v>84237.53</v>
      </c>
      <c r="F221" s="83">
        <f t="shared" si="21"/>
        <v>15762.470000000001</v>
      </c>
      <c r="H221" s="37"/>
    </row>
    <row r="222" spans="1:8" ht="9.75">
      <c r="A222" s="42" t="s">
        <v>457</v>
      </c>
      <c r="B222" s="43">
        <v>200</v>
      </c>
      <c r="C222" s="50" t="s">
        <v>458</v>
      </c>
      <c r="D222" s="57">
        <f>D224</f>
        <v>100000</v>
      </c>
      <c r="E222" s="57">
        <f>E224</f>
        <v>84237.53</v>
      </c>
      <c r="F222" s="11">
        <f t="shared" si="21"/>
        <v>15762.470000000001</v>
      </c>
      <c r="H222" s="37"/>
    </row>
    <row r="223" spans="1:8" ht="9.75">
      <c r="A223" s="42" t="s">
        <v>365</v>
      </c>
      <c r="B223" s="43">
        <v>200</v>
      </c>
      <c r="C223" s="50" t="s">
        <v>459</v>
      </c>
      <c r="D223" s="57">
        <f>D224</f>
        <v>100000</v>
      </c>
      <c r="E223" s="57">
        <f>E224</f>
        <v>84237.53</v>
      </c>
      <c r="F223" s="11">
        <f t="shared" si="21"/>
        <v>15762.470000000001</v>
      </c>
      <c r="H223" s="37"/>
    </row>
    <row r="224" spans="1:8" ht="20.25">
      <c r="A224" s="42" t="s">
        <v>460</v>
      </c>
      <c r="B224" s="43">
        <v>200</v>
      </c>
      <c r="C224" s="50" t="s">
        <v>461</v>
      </c>
      <c r="D224" s="57">
        <f>D225</f>
        <v>100000</v>
      </c>
      <c r="E224" s="57">
        <f>E225</f>
        <v>84237.53</v>
      </c>
      <c r="F224" s="11">
        <f t="shared" si="21"/>
        <v>15762.470000000001</v>
      </c>
      <c r="H224" s="37"/>
    </row>
    <row r="225" spans="1:8" ht="9.75">
      <c r="A225" s="56" t="s">
        <v>201</v>
      </c>
      <c r="B225" s="43">
        <v>200</v>
      </c>
      <c r="C225" s="50" t="s">
        <v>462</v>
      </c>
      <c r="D225" s="57">
        <f>D226+D227</f>
        <v>100000</v>
      </c>
      <c r="E225" s="57">
        <f>E226+E227</f>
        <v>84237.53</v>
      </c>
      <c r="F225" s="11">
        <f t="shared" si="21"/>
        <v>15762.470000000001</v>
      </c>
      <c r="H225" s="37"/>
    </row>
    <row r="226" spans="1:9" ht="9.75">
      <c r="A226" s="56" t="s">
        <v>463</v>
      </c>
      <c r="B226" s="43">
        <v>200</v>
      </c>
      <c r="C226" s="50" t="s">
        <v>464</v>
      </c>
      <c r="D226" s="57">
        <f>'[1]124_2'!D81</f>
        <v>17000</v>
      </c>
      <c r="E226" s="57">
        <f>'[1]124_2'!E81</f>
        <v>1287.53</v>
      </c>
      <c r="F226" s="11">
        <f t="shared" si="21"/>
        <v>15712.47</v>
      </c>
      <c r="H226" s="37"/>
      <c r="I226" s="91"/>
    </row>
    <row r="227" spans="1:9" ht="9.75">
      <c r="A227" s="56" t="s">
        <v>197</v>
      </c>
      <c r="B227" s="43">
        <v>200</v>
      </c>
      <c r="C227" s="50" t="s">
        <v>465</v>
      </c>
      <c r="D227" s="57">
        <f>D228</f>
        <v>83000</v>
      </c>
      <c r="E227" s="57">
        <f>E228</f>
        <v>82950</v>
      </c>
      <c r="F227" s="11">
        <f t="shared" si="21"/>
        <v>50</v>
      </c>
      <c r="H227" s="37"/>
      <c r="I227" s="91"/>
    </row>
    <row r="228" spans="1:8" ht="15.75" customHeight="1">
      <c r="A228" s="56" t="s">
        <v>213</v>
      </c>
      <c r="B228" s="43">
        <v>200</v>
      </c>
      <c r="C228" s="50" t="s">
        <v>466</v>
      </c>
      <c r="D228" s="57">
        <f>'[1]124_2'!D82</f>
        <v>83000</v>
      </c>
      <c r="E228" s="57">
        <f>'[1]124_2'!E82</f>
        <v>82950</v>
      </c>
      <c r="F228" s="11">
        <f t="shared" si="21"/>
        <v>50</v>
      </c>
      <c r="H228" s="37"/>
    </row>
    <row r="229" spans="1:8" ht="9.75">
      <c r="A229" s="56"/>
      <c r="B229" s="43"/>
      <c r="C229" s="50"/>
      <c r="D229" s="57"/>
      <c r="E229" s="57"/>
      <c r="F229" s="11"/>
      <c r="H229" s="37"/>
    </row>
    <row r="230" spans="1:8" ht="14.25" customHeight="1">
      <c r="A230" s="56"/>
      <c r="B230" s="43">
        <v>450</v>
      </c>
      <c r="C230" s="92" t="s">
        <v>0</v>
      </c>
      <c r="D230" s="62">
        <f>'[1]117_1'!D14-'[1]117_2'!D4</f>
        <v>-2384100</v>
      </c>
      <c r="E230" s="62">
        <f>'[1]117_1'!E14-'[1]117_2'!E4</f>
        <v>-932153.3099999996</v>
      </c>
      <c r="F230" s="93" t="s">
        <v>0</v>
      </c>
      <c r="H230" s="37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F74"/>
  <sheetViews>
    <sheetView view="pageBreakPreview" zoomScaleSheetLayoutView="100" zoomScalePageLayoutView="0" workbookViewId="0" topLeftCell="A64">
      <selection activeCell="C65" sqref="C65"/>
    </sheetView>
  </sheetViews>
  <sheetFormatPr defaultColWidth="8.875" defaultRowHeight="12.75"/>
  <cols>
    <col min="1" max="1" width="37.125" style="1" customWidth="1"/>
    <col min="2" max="2" width="4.375" style="0" customWidth="1"/>
    <col min="3" max="3" width="23.375" style="0" customWidth="1"/>
    <col min="4" max="6" width="15.125" style="0" customWidth="1"/>
  </cols>
  <sheetData>
    <row r="1" spans="3:6" ht="12.75">
      <c r="C1" s="132"/>
      <c r="D1" s="132"/>
      <c r="E1" s="132"/>
      <c r="F1" s="132"/>
    </row>
    <row r="2" spans="3:6" ht="12.75">
      <c r="C2" s="21"/>
      <c r="D2" s="21"/>
      <c r="E2" s="21"/>
      <c r="F2" s="21"/>
    </row>
    <row r="3" spans="1:6" ht="15.75" customHeight="1">
      <c r="A3" s="133" t="s">
        <v>53</v>
      </c>
      <c r="B3" s="133"/>
      <c r="C3" s="133"/>
      <c r="D3" s="133"/>
      <c r="E3" s="133"/>
      <c r="F3" s="133"/>
    </row>
    <row r="4" spans="2:6" ht="12.75">
      <c r="B4" s="134" t="s">
        <v>134</v>
      </c>
      <c r="C4" s="134"/>
      <c r="D4" s="7"/>
      <c r="E4" s="7"/>
      <c r="F4" s="22" t="s">
        <v>45</v>
      </c>
    </row>
    <row r="5" spans="2:6" ht="12.75">
      <c r="B5" s="8"/>
      <c r="C5" s="8"/>
      <c r="D5" s="7"/>
      <c r="E5" s="7"/>
      <c r="F5" s="22">
        <v>503117</v>
      </c>
    </row>
    <row r="6" spans="2:6" ht="12.75">
      <c r="B6" s="2"/>
      <c r="C6" s="2"/>
      <c r="D6" s="7"/>
      <c r="E6" s="7" t="s">
        <v>39</v>
      </c>
      <c r="F6" s="23">
        <v>41487</v>
      </c>
    </row>
    <row r="7" spans="1:6" ht="12.75">
      <c r="A7" s="6" t="s">
        <v>3</v>
      </c>
      <c r="B7" s="7"/>
      <c r="C7" s="7"/>
      <c r="D7" s="7"/>
      <c r="E7" s="7" t="s">
        <v>40</v>
      </c>
      <c r="F7" s="22">
        <v>4226066</v>
      </c>
    </row>
    <row r="8" spans="1:6" ht="12.75" customHeight="1">
      <c r="A8" s="135" t="s">
        <v>43</v>
      </c>
      <c r="B8" s="135"/>
      <c r="C8" s="135"/>
      <c r="D8" s="7"/>
      <c r="E8" s="7" t="s">
        <v>41</v>
      </c>
      <c r="F8" s="22">
        <v>951</v>
      </c>
    </row>
    <row r="9" spans="1:6" ht="12.75">
      <c r="A9" s="8" t="s">
        <v>100</v>
      </c>
      <c r="B9" s="7"/>
      <c r="C9" s="7"/>
      <c r="D9" s="7"/>
      <c r="E9" s="7" t="s">
        <v>42</v>
      </c>
      <c r="F9" s="22">
        <v>60226805000</v>
      </c>
    </row>
    <row r="10" spans="1:6" ht="12.75">
      <c r="A10" s="6" t="s">
        <v>49</v>
      </c>
      <c r="B10" s="7"/>
      <c r="C10" s="7"/>
      <c r="D10" s="7"/>
      <c r="E10" s="7"/>
      <c r="F10" s="22"/>
    </row>
    <row r="11" spans="1:6" ht="12.75">
      <c r="A11" s="6" t="s">
        <v>4</v>
      </c>
      <c r="B11" s="7"/>
      <c r="C11" s="7"/>
      <c r="D11" s="7"/>
      <c r="E11" s="7"/>
      <c r="F11" s="22">
        <v>383</v>
      </c>
    </row>
    <row r="12" spans="1:6" ht="23.25" customHeight="1">
      <c r="A12" s="131" t="s">
        <v>5</v>
      </c>
      <c r="B12" s="131"/>
      <c r="C12" s="131"/>
      <c r="D12" s="131"/>
      <c r="E12" s="131"/>
      <c r="F12" s="131"/>
    </row>
    <row r="13" spans="1:6" ht="51" customHeight="1">
      <c r="A13" s="3" t="s">
        <v>6</v>
      </c>
      <c r="B13" s="3" t="s">
        <v>7</v>
      </c>
      <c r="C13" s="3" t="s">
        <v>8</v>
      </c>
      <c r="D13" s="3" t="s">
        <v>38</v>
      </c>
      <c r="E13" s="3" t="s">
        <v>52</v>
      </c>
      <c r="F13" s="3" t="s">
        <v>99</v>
      </c>
    </row>
    <row r="14" spans="1:6" s="16" customFormat="1" ht="12.75">
      <c r="A14" s="15">
        <v>1</v>
      </c>
      <c r="B14" s="15">
        <v>2</v>
      </c>
      <c r="C14" s="15">
        <v>3</v>
      </c>
      <c r="D14" s="15" t="s">
        <v>9</v>
      </c>
      <c r="E14" s="15" t="s">
        <v>10</v>
      </c>
      <c r="F14" s="15"/>
    </row>
    <row r="15" spans="1:6" s="7" customFormat="1" ht="15.75" customHeight="1">
      <c r="A15" s="4" t="s">
        <v>50</v>
      </c>
      <c r="B15" s="18" t="s">
        <v>91</v>
      </c>
      <c r="C15" s="18" t="s">
        <v>0</v>
      </c>
      <c r="D15" s="24">
        <v>14306700</v>
      </c>
      <c r="E15" s="20">
        <v>7163269.12</v>
      </c>
      <c r="F15" s="20">
        <f>E15-D15</f>
        <v>-7143430.88</v>
      </c>
    </row>
    <row r="16" spans="1:6" s="7" customFormat="1" ht="15.75" customHeight="1">
      <c r="A16" s="4" t="s">
        <v>51</v>
      </c>
      <c r="B16" s="18" t="s">
        <v>91</v>
      </c>
      <c r="C16" s="18"/>
      <c r="D16" s="24"/>
      <c r="E16" s="20"/>
      <c r="F16" s="20"/>
    </row>
    <row r="17" spans="1:6" s="7" customFormat="1" ht="15" customHeight="1">
      <c r="A17" s="4" t="s">
        <v>24</v>
      </c>
      <c r="B17" s="18" t="s">
        <v>91</v>
      </c>
      <c r="C17" s="5" t="s">
        <v>54</v>
      </c>
      <c r="D17" s="24">
        <v>12896600</v>
      </c>
      <c r="E17" s="20">
        <v>7013769.12</v>
      </c>
      <c r="F17" s="20">
        <f aca="true" t="shared" si="0" ref="F17:F33">E17-D17</f>
        <v>-5882830.88</v>
      </c>
    </row>
    <row r="18" spans="1:6" s="7" customFormat="1" ht="17.25" customHeight="1">
      <c r="A18" s="4" t="s">
        <v>11</v>
      </c>
      <c r="B18" s="18" t="s">
        <v>91</v>
      </c>
      <c r="C18" s="5" t="s">
        <v>55</v>
      </c>
      <c r="D18" s="20">
        <v>8128400</v>
      </c>
      <c r="E18" s="10">
        <v>4888039.11</v>
      </c>
      <c r="F18" s="10">
        <f t="shared" si="0"/>
        <v>-3240360.8899999997</v>
      </c>
    </row>
    <row r="19" spans="1:6" s="7" customFormat="1" ht="19.5" customHeight="1">
      <c r="A19" s="4" t="s">
        <v>25</v>
      </c>
      <c r="B19" s="18" t="s">
        <v>91</v>
      </c>
      <c r="C19" s="5" t="s">
        <v>56</v>
      </c>
      <c r="D19" s="20">
        <v>8128400</v>
      </c>
      <c r="E19" s="10">
        <v>4888039.11</v>
      </c>
      <c r="F19" s="10">
        <f t="shared" si="0"/>
        <v>-3240360.8899999997</v>
      </c>
    </row>
    <row r="20" spans="1:6" s="7" customFormat="1" ht="69.75" customHeight="1">
      <c r="A20" s="4" t="s">
        <v>92</v>
      </c>
      <c r="B20" s="18" t="s">
        <v>91</v>
      </c>
      <c r="C20" s="5" t="s">
        <v>57</v>
      </c>
      <c r="D20" s="20">
        <v>8128400</v>
      </c>
      <c r="E20" s="10">
        <v>4877541.6</v>
      </c>
      <c r="F20" s="10">
        <f t="shared" si="0"/>
        <v>-3250858.4000000004</v>
      </c>
    </row>
    <row r="21" spans="1:6" s="7" customFormat="1" ht="100.5" customHeight="1">
      <c r="A21" s="4" t="s">
        <v>129</v>
      </c>
      <c r="B21" s="18" t="s">
        <v>91</v>
      </c>
      <c r="C21" s="5" t="s">
        <v>128</v>
      </c>
      <c r="D21" s="20"/>
      <c r="E21" s="10">
        <v>5156.5</v>
      </c>
      <c r="F21" s="10">
        <f>E21-D21</f>
        <v>5156.5</v>
      </c>
    </row>
    <row r="22" spans="1:6" s="7" customFormat="1" ht="45" customHeight="1">
      <c r="A22" s="4" t="s">
        <v>102</v>
      </c>
      <c r="B22" s="18" t="s">
        <v>91</v>
      </c>
      <c r="C22" s="5" t="s">
        <v>101</v>
      </c>
      <c r="D22" s="20"/>
      <c r="E22" s="10">
        <v>5341.01</v>
      </c>
      <c r="F22" s="10">
        <f>E22-D22</f>
        <v>5341.01</v>
      </c>
    </row>
    <row r="23" spans="1:6" s="7" customFormat="1" ht="21" customHeight="1">
      <c r="A23" s="4" t="s">
        <v>12</v>
      </c>
      <c r="B23" s="18" t="s">
        <v>91</v>
      </c>
      <c r="C23" s="5" t="s">
        <v>58</v>
      </c>
      <c r="D23" s="19">
        <v>27600</v>
      </c>
      <c r="E23" s="19">
        <v>43014.46</v>
      </c>
      <c r="F23" s="19">
        <f t="shared" si="0"/>
        <v>15414.46</v>
      </c>
    </row>
    <row r="24" spans="1:6" s="7" customFormat="1" ht="29.25" customHeight="1">
      <c r="A24" s="4" t="s">
        <v>26</v>
      </c>
      <c r="B24" s="18" t="s">
        <v>91</v>
      </c>
      <c r="C24" s="5" t="s">
        <v>59</v>
      </c>
      <c r="D24" s="11">
        <v>10300</v>
      </c>
      <c r="E24" s="11">
        <v>12156.96</v>
      </c>
      <c r="F24" s="11">
        <f t="shared" si="0"/>
        <v>1856.9599999999991</v>
      </c>
    </row>
    <row r="25" spans="1:6" s="7" customFormat="1" ht="36" customHeight="1">
      <c r="A25" s="4" t="s">
        <v>13</v>
      </c>
      <c r="B25" s="18" t="s">
        <v>91</v>
      </c>
      <c r="C25" s="5" t="s">
        <v>60</v>
      </c>
      <c r="D25" s="11">
        <v>8100</v>
      </c>
      <c r="E25" s="11">
        <v>5504.82</v>
      </c>
      <c r="F25" s="11">
        <f t="shared" si="0"/>
        <v>-2595.1800000000003</v>
      </c>
    </row>
    <row r="26" spans="1:6" s="7" customFormat="1" ht="36" customHeight="1">
      <c r="A26" s="4" t="s">
        <v>13</v>
      </c>
      <c r="B26" s="18" t="s">
        <v>91</v>
      </c>
      <c r="C26" s="5" t="s">
        <v>61</v>
      </c>
      <c r="D26" s="11">
        <v>8100</v>
      </c>
      <c r="E26" s="11">
        <v>5521.8</v>
      </c>
      <c r="F26" s="11">
        <f t="shared" si="0"/>
        <v>-2578.2</v>
      </c>
    </row>
    <row r="27" spans="1:6" s="7" customFormat="1" ht="45.75" customHeight="1">
      <c r="A27" s="4" t="s">
        <v>127</v>
      </c>
      <c r="B27" s="18" t="s">
        <v>91</v>
      </c>
      <c r="C27" s="5" t="s">
        <v>125</v>
      </c>
      <c r="D27" s="11"/>
      <c r="E27" s="11">
        <v>-16.98</v>
      </c>
      <c r="F27" s="11"/>
    </row>
    <row r="28" spans="1:6" s="7" customFormat="1" ht="42" customHeight="1">
      <c r="A28" s="4" t="s">
        <v>44</v>
      </c>
      <c r="B28" s="18" t="s">
        <v>91</v>
      </c>
      <c r="C28" s="5" t="s">
        <v>62</v>
      </c>
      <c r="D28" s="11">
        <v>2200</v>
      </c>
      <c r="E28" s="11">
        <v>2909.49</v>
      </c>
      <c r="F28" s="11">
        <f>E28-D28</f>
        <v>709.4899999999998</v>
      </c>
    </row>
    <row r="29" spans="1:6" s="7" customFormat="1" ht="41.25" customHeight="1">
      <c r="A29" s="4" t="s">
        <v>44</v>
      </c>
      <c r="B29" s="18" t="s">
        <v>91</v>
      </c>
      <c r="C29" s="5" t="s">
        <v>63</v>
      </c>
      <c r="D29" s="11">
        <v>2200</v>
      </c>
      <c r="E29" s="11">
        <v>10640.72</v>
      </c>
      <c r="F29" s="11">
        <f t="shared" si="0"/>
        <v>8440.72</v>
      </c>
    </row>
    <row r="30" spans="1:6" s="7" customFormat="1" ht="47.25" customHeight="1">
      <c r="A30" s="4" t="s">
        <v>127</v>
      </c>
      <c r="B30" s="18" t="s">
        <v>91</v>
      </c>
      <c r="C30" s="5" t="s">
        <v>126</v>
      </c>
      <c r="D30" s="11"/>
      <c r="E30" s="11">
        <v>-7731.23</v>
      </c>
      <c r="F30" s="11"/>
    </row>
    <row r="31" spans="1:6" s="7" customFormat="1" ht="24" customHeight="1">
      <c r="A31" s="4" t="s">
        <v>104</v>
      </c>
      <c r="B31" s="18" t="s">
        <v>91</v>
      </c>
      <c r="C31" s="5" t="s">
        <v>103</v>
      </c>
      <c r="D31" s="11"/>
      <c r="E31" s="11">
        <v>3742.65</v>
      </c>
      <c r="F31" s="11">
        <v>3742.65</v>
      </c>
    </row>
    <row r="32" spans="1:6" s="7" customFormat="1" ht="15.75" customHeight="1">
      <c r="A32" s="4" t="s">
        <v>14</v>
      </c>
      <c r="B32" s="18" t="s">
        <v>91</v>
      </c>
      <c r="C32" s="5" t="s">
        <v>64</v>
      </c>
      <c r="D32" s="11">
        <v>17300</v>
      </c>
      <c r="E32" s="11">
        <v>30857.5</v>
      </c>
      <c r="F32" s="11">
        <f t="shared" si="0"/>
        <v>13557.5</v>
      </c>
    </row>
    <row r="33" spans="1:6" s="7" customFormat="1" ht="15" customHeight="1">
      <c r="A33" s="4" t="str">
        <f>A32</f>
        <v>Единый сельскохозяйственный налог</v>
      </c>
      <c r="B33" s="18" t="s">
        <v>91</v>
      </c>
      <c r="C33" s="5" t="s">
        <v>65</v>
      </c>
      <c r="D33" s="11">
        <v>17300</v>
      </c>
      <c r="E33" s="11">
        <v>30857.5</v>
      </c>
      <c r="F33" s="11">
        <f t="shared" si="0"/>
        <v>13557.5</v>
      </c>
    </row>
    <row r="34" spans="1:6" s="7" customFormat="1" ht="15" customHeight="1">
      <c r="A34" s="4" t="s">
        <v>15</v>
      </c>
      <c r="B34" s="18" t="s">
        <v>91</v>
      </c>
      <c r="C34" s="5" t="s">
        <v>66</v>
      </c>
      <c r="D34" s="19">
        <v>3095000</v>
      </c>
      <c r="E34" s="19">
        <v>962761.74</v>
      </c>
      <c r="F34" s="19">
        <f aca="true" t="shared" si="1" ref="F34:F73">E34-D34</f>
        <v>-2132238.26</v>
      </c>
    </row>
    <row r="35" spans="1:6" s="7" customFormat="1" ht="24" customHeight="1">
      <c r="A35" s="4" t="s">
        <v>27</v>
      </c>
      <c r="B35" s="18" t="s">
        <v>91</v>
      </c>
      <c r="C35" s="5" t="s">
        <v>67</v>
      </c>
      <c r="D35" s="11">
        <v>1283200</v>
      </c>
      <c r="E35" s="11">
        <v>63995.06</v>
      </c>
      <c r="F35" s="11">
        <f t="shared" si="1"/>
        <v>-1219204.94</v>
      </c>
    </row>
    <row r="36" spans="1:6" s="7" customFormat="1" ht="40.5">
      <c r="A36" s="4" t="s">
        <v>16</v>
      </c>
      <c r="B36" s="18" t="s">
        <v>91</v>
      </c>
      <c r="C36" s="5" t="s">
        <v>68</v>
      </c>
      <c r="D36" s="11">
        <v>1283200</v>
      </c>
      <c r="E36" s="11">
        <v>63995.06</v>
      </c>
      <c r="F36" s="11">
        <f t="shared" si="1"/>
        <v>-1219204.94</v>
      </c>
    </row>
    <row r="37" spans="1:6" s="7" customFormat="1" ht="18" customHeight="1">
      <c r="A37" s="4" t="s">
        <v>28</v>
      </c>
      <c r="B37" s="18" t="s">
        <v>91</v>
      </c>
      <c r="C37" s="5" t="s">
        <v>69</v>
      </c>
      <c r="D37" s="11">
        <v>1811800</v>
      </c>
      <c r="E37" s="11">
        <v>898766.68</v>
      </c>
      <c r="F37" s="11">
        <f t="shared" si="1"/>
        <v>-913033.32</v>
      </c>
    </row>
    <row r="38" spans="1:6" s="7" customFormat="1" ht="56.25" customHeight="1">
      <c r="A38" s="4" t="s">
        <v>29</v>
      </c>
      <c r="B38" s="18" t="s">
        <v>91</v>
      </c>
      <c r="C38" s="5" t="s">
        <v>70</v>
      </c>
      <c r="D38" s="11">
        <v>1555300</v>
      </c>
      <c r="E38" s="11">
        <v>620225.52</v>
      </c>
      <c r="F38" s="11">
        <f t="shared" si="1"/>
        <v>-935074.48</v>
      </c>
    </row>
    <row r="39" spans="1:6" s="7" customFormat="1" ht="81" customHeight="1">
      <c r="A39" s="4" t="s">
        <v>17</v>
      </c>
      <c r="B39" s="18" t="s">
        <v>91</v>
      </c>
      <c r="C39" s="5" t="s">
        <v>71</v>
      </c>
      <c r="D39" s="11">
        <v>1555300</v>
      </c>
      <c r="E39" s="11">
        <v>620225.52</v>
      </c>
      <c r="F39" s="11">
        <f t="shared" si="1"/>
        <v>-935074.48</v>
      </c>
    </row>
    <row r="40" spans="1:6" s="7" customFormat="1" ht="48.75" customHeight="1">
      <c r="A40" s="13" t="s">
        <v>30</v>
      </c>
      <c r="B40" s="18" t="s">
        <v>91</v>
      </c>
      <c r="C40" s="12" t="s">
        <v>72</v>
      </c>
      <c r="D40" s="11">
        <v>256500</v>
      </c>
      <c r="E40" s="11">
        <v>278541.16</v>
      </c>
      <c r="F40" s="11">
        <f t="shared" si="1"/>
        <v>22041.159999999974</v>
      </c>
    </row>
    <row r="41" spans="1:6" s="7" customFormat="1" ht="72.75" customHeight="1">
      <c r="A41" s="4" t="s">
        <v>18</v>
      </c>
      <c r="B41" s="18" t="s">
        <v>91</v>
      </c>
      <c r="C41" s="5" t="s">
        <v>73</v>
      </c>
      <c r="D41" s="11">
        <v>256500</v>
      </c>
      <c r="E41" s="11">
        <v>278541.16</v>
      </c>
      <c r="F41" s="11">
        <f t="shared" si="1"/>
        <v>22041.159999999974</v>
      </c>
    </row>
    <row r="42" spans="1:6" s="7" customFormat="1" ht="24" customHeight="1">
      <c r="A42" s="4" t="s">
        <v>19</v>
      </c>
      <c r="B42" s="18" t="s">
        <v>91</v>
      </c>
      <c r="C42" s="5" t="s">
        <v>74</v>
      </c>
      <c r="D42" s="19">
        <v>30000</v>
      </c>
      <c r="E42" s="19">
        <v>42000</v>
      </c>
      <c r="F42" s="19">
        <f t="shared" si="1"/>
        <v>12000</v>
      </c>
    </row>
    <row r="43" spans="1:6" s="7" customFormat="1" ht="51" customHeight="1">
      <c r="A43" s="4" t="s">
        <v>31</v>
      </c>
      <c r="B43" s="18" t="s">
        <v>91</v>
      </c>
      <c r="C43" s="5" t="s">
        <v>75</v>
      </c>
      <c r="D43" s="25">
        <v>30000</v>
      </c>
      <c r="E43" s="25">
        <v>42000</v>
      </c>
      <c r="F43" s="25">
        <f t="shared" si="1"/>
        <v>12000</v>
      </c>
    </row>
    <row r="44" spans="1:6" s="7" customFormat="1" ht="71.25" customHeight="1">
      <c r="A44" s="4" t="s">
        <v>20</v>
      </c>
      <c r="B44" s="18" t="s">
        <v>91</v>
      </c>
      <c r="C44" s="5" t="s">
        <v>76</v>
      </c>
      <c r="D44" s="25">
        <v>30000</v>
      </c>
      <c r="E44" s="25">
        <v>42000</v>
      </c>
      <c r="F44" s="25">
        <f t="shared" si="1"/>
        <v>12000</v>
      </c>
    </row>
    <row r="45" spans="1:6" s="7" customFormat="1" ht="33.75" customHeight="1">
      <c r="A45" s="4" t="s">
        <v>106</v>
      </c>
      <c r="B45" s="18" t="s">
        <v>91</v>
      </c>
      <c r="C45" s="5" t="s">
        <v>105</v>
      </c>
      <c r="D45" s="25"/>
      <c r="E45" s="25">
        <v>0.82</v>
      </c>
      <c r="F45" s="25"/>
    </row>
    <row r="46" spans="1:6" s="7" customFormat="1" ht="24.75" customHeight="1">
      <c r="A46" s="4" t="s">
        <v>108</v>
      </c>
      <c r="B46" s="18" t="s">
        <v>91</v>
      </c>
      <c r="C46" s="5" t="s">
        <v>107</v>
      </c>
      <c r="D46" s="25"/>
      <c r="E46" s="25">
        <v>0.82</v>
      </c>
      <c r="F46" s="25"/>
    </row>
    <row r="47" spans="1:6" s="7" customFormat="1" ht="30" customHeight="1">
      <c r="A47" s="4" t="s">
        <v>110</v>
      </c>
      <c r="B47" s="18" t="s">
        <v>91</v>
      </c>
      <c r="C47" s="5" t="s">
        <v>109</v>
      </c>
      <c r="D47" s="25"/>
      <c r="E47" s="25">
        <v>0.82</v>
      </c>
      <c r="F47" s="25"/>
    </row>
    <row r="48" spans="1:6" s="7" customFormat="1" ht="32.25" customHeight="1">
      <c r="A48" s="4" t="s">
        <v>112</v>
      </c>
      <c r="B48" s="18" t="s">
        <v>91</v>
      </c>
      <c r="C48" s="5" t="s">
        <v>111</v>
      </c>
      <c r="D48" s="25"/>
      <c r="E48" s="25">
        <v>0.82</v>
      </c>
      <c r="F48" s="25"/>
    </row>
    <row r="49" spans="1:6" s="7" customFormat="1" ht="34.5" customHeight="1">
      <c r="A49" s="4" t="s">
        <v>21</v>
      </c>
      <c r="B49" s="18" t="s">
        <v>91</v>
      </c>
      <c r="C49" s="5" t="s">
        <v>77</v>
      </c>
      <c r="D49" s="19">
        <v>1610000</v>
      </c>
      <c r="E49" s="11">
        <v>1045299.17</v>
      </c>
      <c r="F49" s="11">
        <f t="shared" si="1"/>
        <v>-564700.83</v>
      </c>
    </row>
    <row r="50" spans="1:6" s="7" customFormat="1" ht="71.25">
      <c r="A50" s="4" t="s">
        <v>32</v>
      </c>
      <c r="B50" s="18" t="s">
        <v>91</v>
      </c>
      <c r="C50" s="5" t="s">
        <v>78</v>
      </c>
      <c r="D50" s="19">
        <v>1610000</v>
      </c>
      <c r="E50" s="11">
        <v>1045299.17</v>
      </c>
      <c r="F50" s="11">
        <f t="shared" si="1"/>
        <v>-564700.83</v>
      </c>
    </row>
    <row r="51" spans="1:6" s="7" customFormat="1" ht="75" customHeight="1">
      <c r="A51" s="4" t="s">
        <v>33</v>
      </c>
      <c r="B51" s="18" t="s">
        <v>91</v>
      </c>
      <c r="C51" s="5" t="s">
        <v>79</v>
      </c>
      <c r="D51" s="11">
        <v>1563000</v>
      </c>
      <c r="E51" s="11">
        <v>1014975.33</v>
      </c>
      <c r="F51" s="11">
        <f t="shared" si="1"/>
        <v>-548024.67</v>
      </c>
    </row>
    <row r="52" spans="1:6" s="7" customFormat="1" ht="78" customHeight="1">
      <c r="A52" s="4" t="s">
        <v>22</v>
      </c>
      <c r="B52" s="18" t="s">
        <v>91</v>
      </c>
      <c r="C52" s="5" t="s">
        <v>80</v>
      </c>
      <c r="D52" s="11">
        <v>1563000</v>
      </c>
      <c r="E52" s="11">
        <v>1014975.33</v>
      </c>
      <c r="F52" s="11">
        <f t="shared" si="1"/>
        <v>-548024.67</v>
      </c>
    </row>
    <row r="53" spans="1:6" s="17" customFormat="1" ht="44.25" customHeight="1">
      <c r="A53" s="4" t="s">
        <v>124</v>
      </c>
      <c r="B53" s="18" t="s">
        <v>91</v>
      </c>
      <c r="C53" s="5" t="s">
        <v>122</v>
      </c>
      <c r="D53" s="11">
        <v>47000</v>
      </c>
      <c r="E53" s="11">
        <v>30323.84</v>
      </c>
      <c r="F53" s="11">
        <f>E53-D53</f>
        <v>-16676.16</v>
      </c>
    </row>
    <row r="54" spans="1:6" s="17" customFormat="1" ht="34.5" customHeight="1">
      <c r="A54" s="4" t="s">
        <v>123</v>
      </c>
      <c r="B54" s="18" t="s">
        <v>91</v>
      </c>
      <c r="C54" s="5" t="s">
        <v>121</v>
      </c>
      <c r="D54" s="11">
        <v>47000</v>
      </c>
      <c r="E54" s="11">
        <v>30323.84</v>
      </c>
      <c r="F54" s="11">
        <f>E54-D54</f>
        <v>-16676.16</v>
      </c>
    </row>
    <row r="55" spans="1:6" s="17" customFormat="1" ht="33.75" customHeight="1">
      <c r="A55" s="4" t="s">
        <v>113</v>
      </c>
      <c r="B55" s="18" t="s">
        <v>91</v>
      </c>
      <c r="C55" s="5" t="s">
        <v>117</v>
      </c>
      <c r="D55" s="11"/>
      <c r="E55" s="11">
        <v>2315.57</v>
      </c>
      <c r="F55" s="11"/>
    </row>
    <row r="56" spans="1:6" s="17" customFormat="1" ht="43.5" customHeight="1">
      <c r="A56" s="4" t="s">
        <v>114</v>
      </c>
      <c r="B56" s="18" t="s">
        <v>91</v>
      </c>
      <c r="C56" s="5" t="s">
        <v>118</v>
      </c>
      <c r="D56" s="11"/>
      <c r="E56" s="11">
        <v>2315.57</v>
      </c>
      <c r="F56" s="11"/>
    </row>
    <row r="57" spans="1:6" s="17" customFormat="1" ht="36" customHeight="1">
      <c r="A57" s="4" t="s">
        <v>115</v>
      </c>
      <c r="B57" s="18" t="s">
        <v>91</v>
      </c>
      <c r="C57" s="5" t="s">
        <v>119</v>
      </c>
      <c r="D57" s="11"/>
      <c r="E57" s="11">
        <v>2315.57</v>
      </c>
      <c r="F57" s="11"/>
    </row>
    <row r="58" spans="1:6" s="17" customFormat="1" ht="44.25" customHeight="1">
      <c r="A58" s="4" t="s">
        <v>116</v>
      </c>
      <c r="B58" s="18" t="s">
        <v>91</v>
      </c>
      <c r="C58" s="5" t="s">
        <v>120</v>
      </c>
      <c r="D58" s="11"/>
      <c r="E58" s="11">
        <v>2315.57</v>
      </c>
      <c r="F58" s="11"/>
    </row>
    <row r="59" spans="1:6" s="17" customFormat="1" ht="25.5" customHeight="1">
      <c r="A59" s="4" t="s">
        <v>96</v>
      </c>
      <c r="B59" s="18" t="s">
        <v>91</v>
      </c>
      <c r="C59" s="5" t="s">
        <v>93</v>
      </c>
      <c r="D59" s="11">
        <v>5600</v>
      </c>
      <c r="E59" s="11">
        <v>30338.25</v>
      </c>
      <c r="F59" s="11">
        <f t="shared" si="1"/>
        <v>24738.25</v>
      </c>
    </row>
    <row r="60" spans="1:6" s="17" customFormat="1" ht="42" customHeight="1">
      <c r="A60" s="4" t="s">
        <v>131</v>
      </c>
      <c r="B60" s="18" t="s">
        <v>91</v>
      </c>
      <c r="C60" s="5" t="s">
        <v>130</v>
      </c>
      <c r="D60" s="11"/>
      <c r="E60" s="11">
        <v>30000</v>
      </c>
      <c r="F60" s="11">
        <f>E60-D60</f>
        <v>30000</v>
      </c>
    </row>
    <row r="61" spans="1:6" s="17" customFormat="1" ht="49.5" customHeight="1">
      <c r="A61" s="4" t="s">
        <v>133</v>
      </c>
      <c r="B61" s="18" t="s">
        <v>91</v>
      </c>
      <c r="C61" s="5" t="s">
        <v>132</v>
      </c>
      <c r="D61" s="11"/>
      <c r="E61" s="11">
        <v>30000</v>
      </c>
      <c r="F61" s="11">
        <f>E61-D61</f>
        <v>30000</v>
      </c>
    </row>
    <row r="62" spans="1:6" s="17" customFormat="1" ht="27.75" customHeight="1">
      <c r="A62" s="4" t="s">
        <v>97</v>
      </c>
      <c r="B62" s="18" t="s">
        <v>91</v>
      </c>
      <c r="C62" s="5" t="s">
        <v>94</v>
      </c>
      <c r="D62" s="11">
        <v>5600</v>
      </c>
      <c r="E62" s="11">
        <v>338.25</v>
      </c>
      <c r="F62" s="11">
        <f t="shared" si="1"/>
        <v>-5261.75</v>
      </c>
    </row>
    <row r="63" spans="1:6" s="17" customFormat="1" ht="39" customHeight="1">
      <c r="A63" s="4" t="s">
        <v>98</v>
      </c>
      <c r="B63" s="18" t="s">
        <v>91</v>
      </c>
      <c r="C63" s="5" t="s">
        <v>95</v>
      </c>
      <c r="D63" s="11">
        <v>5600</v>
      </c>
      <c r="E63" s="11">
        <v>338.25</v>
      </c>
      <c r="F63" s="11">
        <f t="shared" si="1"/>
        <v>-5261.75</v>
      </c>
    </row>
    <row r="64" spans="1:6" s="17" customFormat="1" ht="22.5" customHeight="1">
      <c r="A64" s="4" t="s">
        <v>23</v>
      </c>
      <c r="B64" s="18" t="s">
        <v>91</v>
      </c>
      <c r="C64" s="5" t="s">
        <v>81</v>
      </c>
      <c r="D64" s="19">
        <v>1410100</v>
      </c>
      <c r="E64" s="19">
        <v>149500</v>
      </c>
      <c r="F64" s="19">
        <f t="shared" si="1"/>
        <v>-1260600</v>
      </c>
    </row>
    <row r="65" spans="1:6" s="17" customFormat="1" ht="37.5" customHeight="1">
      <c r="A65" s="13" t="s">
        <v>34</v>
      </c>
      <c r="B65" s="18" t="s">
        <v>91</v>
      </c>
      <c r="C65" s="12" t="s">
        <v>82</v>
      </c>
      <c r="D65" s="11">
        <v>1410100</v>
      </c>
      <c r="E65" s="11">
        <v>149500</v>
      </c>
      <c r="F65" s="11">
        <f t="shared" si="1"/>
        <v>-1260600</v>
      </c>
    </row>
    <row r="66" spans="1:6" s="7" customFormat="1" ht="28.5" customHeight="1">
      <c r="A66" s="4" t="s">
        <v>35</v>
      </c>
      <c r="B66" s="18" t="s">
        <v>91</v>
      </c>
      <c r="C66" s="5" t="s">
        <v>83</v>
      </c>
      <c r="D66" s="11">
        <v>149500</v>
      </c>
      <c r="E66" s="11">
        <v>149500</v>
      </c>
      <c r="F66" s="11">
        <f t="shared" si="1"/>
        <v>0</v>
      </c>
    </row>
    <row r="67" spans="1:6" s="7" customFormat="1" ht="39.75" customHeight="1">
      <c r="A67" s="4" t="s">
        <v>36</v>
      </c>
      <c r="B67" s="18" t="s">
        <v>91</v>
      </c>
      <c r="C67" s="5" t="s">
        <v>84</v>
      </c>
      <c r="D67" s="11">
        <v>149300</v>
      </c>
      <c r="E67" s="11">
        <v>149300</v>
      </c>
      <c r="F67" s="11">
        <f t="shared" si="1"/>
        <v>0</v>
      </c>
    </row>
    <row r="68" spans="1:6" s="7" customFormat="1" ht="48" customHeight="1">
      <c r="A68" s="4" t="s">
        <v>46</v>
      </c>
      <c r="B68" s="18" t="s">
        <v>91</v>
      </c>
      <c r="C68" s="5" t="s">
        <v>85</v>
      </c>
      <c r="D68" s="11">
        <v>149300</v>
      </c>
      <c r="E68" s="11">
        <v>149300</v>
      </c>
      <c r="F68" s="11">
        <f t="shared" si="1"/>
        <v>0</v>
      </c>
    </row>
    <row r="69" spans="1:6" s="7" customFormat="1" ht="38.25" customHeight="1">
      <c r="A69" s="4" t="s">
        <v>47</v>
      </c>
      <c r="B69" s="18" t="s">
        <v>91</v>
      </c>
      <c r="C69" s="5" t="s">
        <v>86</v>
      </c>
      <c r="D69" s="11">
        <v>200</v>
      </c>
      <c r="E69" s="11">
        <v>200</v>
      </c>
      <c r="F69" s="11">
        <f t="shared" si="1"/>
        <v>0</v>
      </c>
    </row>
    <row r="70" spans="1:6" s="7" customFormat="1" ht="41.25" customHeight="1">
      <c r="A70" s="4" t="s">
        <v>48</v>
      </c>
      <c r="B70" s="18" t="s">
        <v>91</v>
      </c>
      <c r="C70" s="5" t="s">
        <v>87</v>
      </c>
      <c r="D70" s="11">
        <v>200</v>
      </c>
      <c r="E70" s="11">
        <v>200</v>
      </c>
      <c r="F70" s="11">
        <f t="shared" si="1"/>
        <v>0</v>
      </c>
    </row>
    <row r="71" spans="1:6" s="9" customFormat="1" ht="21" customHeight="1">
      <c r="A71" s="13" t="s">
        <v>37</v>
      </c>
      <c r="B71" s="18" t="s">
        <v>91</v>
      </c>
      <c r="C71" s="12" t="s">
        <v>88</v>
      </c>
      <c r="D71" s="11">
        <v>1260600</v>
      </c>
      <c r="E71" s="11"/>
      <c r="F71" s="11">
        <f t="shared" si="1"/>
        <v>-1260600</v>
      </c>
    </row>
    <row r="72" spans="1:6" s="9" customFormat="1" ht="27" customHeight="1">
      <c r="A72" s="13" t="s">
        <v>2</v>
      </c>
      <c r="B72" s="18" t="s">
        <v>91</v>
      </c>
      <c r="C72" s="12" t="s">
        <v>89</v>
      </c>
      <c r="D72" s="11">
        <v>1260600</v>
      </c>
      <c r="E72" s="11"/>
      <c r="F72" s="11">
        <f t="shared" si="1"/>
        <v>-1260600</v>
      </c>
    </row>
    <row r="73" spans="1:6" s="9" customFormat="1" ht="27" customHeight="1">
      <c r="A73" s="4" t="s">
        <v>1</v>
      </c>
      <c r="B73" s="18" t="s">
        <v>91</v>
      </c>
      <c r="C73" s="5" t="s">
        <v>90</v>
      </c>
      <c r="D73" s="11">
        <v>1260600</v>
      </c>
      <c r="E73" s="11"/>
      <c r="F73" s="11">
        <f t="shared" si="1"/>
        <v>-1260600</v>
      </c>
    </row>
    <row r="74" s="9" customFormat="1" ht="12.75">
      <c r="A74" s="14"/>
    </row>
  </sheetData>
  <sheetProtection/>
  <mergeCells count="5">
    <mergeCell ref="A12:F12"/>
    <mergeCell ref="C1:F1"/>
    <mergeCell ref="A3:F3"/>
    <mergeCell ref="B4:C4"/>
    <mergeCell ref="A8:C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1</cp:lastModifiedBy>
  <cp:lastPrinted>2013-08-12T06:54:53Z</cp:lastPrinted>
  <dcterms:created xsi:type="dcterms:W3CDTF">2010-04-13T12:58:24Z</dcterms:created>
  <dcterms:modified xsi:type="dcterms:W3CDTF">2013-08-12T06:57:29Z</dcterms:modified>
  <cp:category/>
  <cp:version/>
  <cp:contentType/>
  <cp:contentStatus/>
</cp:coreProperties>
</file>